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9120" activeTab="0"/>
  </bookViews>
  <sheets>
    <sheet name="План" sheetId="1" r:id="rId1"/>
  </sheets>
  <definedNames>
    <definedName name="_ftn1" localSheetId="0">'План'!#REF!</definedName>
    <definedName name="_ftn2" localSheetId="0">'План'!#REF!</definedName>
    <definedName name="_ftn3" localSheetId="0">'План'!#REF!</definedName>
    <definedName name="_ftn4" localSheetId="0">'План'!#REF!</definedName>
    <definedName name="_ftn5" localSheetId="0">'План'!#REF!</definedName>
    <definedName name="_ftnref1" localSheetId="0">'План'!$C$2</definedName>
    <definedName name="_ftnref2" localSheetId="0">'План'!$J$2</definedName>
    <definedName name="_ftnref3" localSheetId="0">'План'!$J$3</definedName>
    <definedName name="_ftnref4" localSheetId="0">'План'!$G$5</definedName>
    <definedName name="_ftnref5" localSheetId="0">'План'!$J$7</definedName>
  </definedNames>
  <calcPr fullCalcOnLoad="1"/>
</workbook>
</file>

<file path=xl/sharedStrings.xml><?xml version="1.0" encoding="utf-8"?>
<sst xmlns="http://schemas.openxmlformats.org/spreadsheetml/2006/main" count="246" uniqueCount="211">
  <si>
    <t>I курс</t>
  </si>
  <si>
    <t>ОГСЭ.00</t>
  </si>
  <si>
    <t>П.00</t>
  </si>
  <si>
    <t>Профессиональные модули</t>
  </si>
  <si>
    <t>II курс</t>
  </si>
  <si>
    <t>ПМ.00</t>
  </si>
  <si>
    <t>Учебная практика</t>
  </si>
  <si>
    <t>Производственная практика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</si>
  <si>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</si>
  <si>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</si>
  <si>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</si>
  <si>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</si>
  <si>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</si>
  <si>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</si>
  <si>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</si>
  <si>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в т. ч. лаб. и практ. занятий</t>
  </si>
  <si>
    <t>О.00</t>
  </si>
  <si>
    <t>ОП.00</t>
  </si>
  <si>
    <t>ПМ.01</t>
  </si>
  <si>
    <t>МДК.01.01</t>
  </si>
  <si>
    <t>МДК.01.02</t>
  </si>
  <si>
    <t>УП.01</t>
  </si>
  <si>
    <t>ПП.01</t>
  </si>
  <si>
    <t>УП.02</t>
  </si>
  <si>
    <t>ПП.02</t>
  </si>
  <si>
    <t>ГИА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</si>
  <si>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</si>
  <si>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</si>
  <si>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</si>
  <si>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</si>
  <si>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1 сем.</t>
  </si>
  <si>
    <t>2 сем.</t>
  </si>
  <si>
    <t>3 сем.</t>
  </si>
  <si>
    <t>4 сем.</t>
  </si>
  <si>
    <t>5 сем.</t>
  </si>
  <si>
    <t>6 сем.</t>
  </si>
  <si>
    <t>всего занятий</t>
  </si>
  <si>
    <t>Безопасность жизнедеятельности</t>
  </si>
  <si>
    <t>ПМ.02</t>
  </si>
  <si>
    <t>ПМ.03</t>
  </si>
  <si>
    <t>МКД.03.01</t>
  </si>
  <si>
    <t>УП.03</t>
  </si>
  <si>
    <t>ПП.03</t>
  </si>
  <si>
    <t>Охрана труда</t>
  </si>
  <si>
    <t>использование вариативной части</t>
  </si>
  <si>
    <t>по ФГОС (ауд.нагр)</t>
  </si>
  <si>
    <t>Всего по ОПОП</t>
  </si>
  <si>
    <t>МДК 02.01</t>
  </si>
  <si>
    <r>
      <t>Консультации</t>
    </r>
    <r>
      <rPr>
        <sz val="10"/>
        <rFont val="Times New Roman"/>
        <family val="1"/>
      </rPr>
      <t xml:space="preserve"> на учебную группу по 4 часа на человека в год </t>
    </r>
  </si>
  <si>
    <t>ОУД.01</t>
  </si>
  <si>
    <t>ОУД.02</t>
  </si>
  <si>
    <t>ОУД.04</t>
  </si>
  <si>
    <t>ОУД.05</t>
  </si>
  <si>
    <t>ОУД.06</t>
  </si>
  <si>
    <t>Общие</t>
  </si>
  <si>
    <t>Иностранный язык (баз)</t>
  </si>
  <si>
    <t>Математика: алгебра и начала математического анализа; геометрия (проф)</t>
  </si>
  <si>
    <t>История (баз)</t>
  </si>
  <si>
    <t>Физическая культура (баз)</t>
  </si>
  <si>
    <t>ОБЖ (баз)</t>
  </si>
  <si>
    <t>По выбору</t>
  </si>
  <si>
    <t>ОУД.07</t>
  </si>
  <si>
    <t>ОУД.08</t>
  </si>
  <si>
    <t>ОУД.09</t>
  </si>
  <si>
    <t>ОУД.10</t>
  </si>
  <si>
    <t>Обществознание (вкл.экономику и право) (баз)</t>
  </si>
  <si>
    <t>Химия (баз)</t>
  </si>
  <si>
    <t>Информатика (проф)</t>
  </si>
  <si>
    <t>Физика (проф)</t>
  </si>
  <si>
    <t>ОУД.15</t>
  </si>
  <si>
    <t>Биология (баз)</t>
  </si>
  <si>
    <t>География (баз)</t>
  </si>
  <si>
    <t>Экология (баз)</t>
  </si>
  <si>
    <t>Индивидуальный проект</t>
  </si>
  <si>
    <t>Дополнительные (по выбору)</t>
  </si>
  <si>
    <t xml:space="preserve">IV курс   </t>
  </si>
  <si>
    <t>7 сем.</t>
  </si>
  <si>
    <t>8 сем.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</si>
  <si>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</si>
  <si>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</si>
  <si>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</si>
  <si>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</si>
  <si>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</si>
  <si>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</si>
  <si>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</si>
  <si>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</si>
  <si>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 xml:space="preserve">История  </t>
  </si>
  <si>
    <t xml:space="preserve">Иностранный язык  </t>
  </si>
  <si>
    <t xml:space="preserve">Физическая культура  </t>
  </si>
  <si>
    <t xml:space="preserve">Математика </t>
  </si>
  <si>
    <t xml:space="preserve">Информатика  </t>
  </si>
  <si>
    <t xml:space="preserve">Общепрофессиональные дисциплины </t>
  </si>
  <si>
    <t>Вариативная часть</t>
  </si>
  <si>
    <t>ОП.01</t>
  </si>
  <si>
    <t>ОП.02</t>
  </si>
  <si>
    <t>ОП.03</t>
  </si>
  <si>
    <t>ОП.09</t>
  </si>
  <si>
    <t>ОП.04</t>
  </si>
  <si>
    <t>ОП.05</t>
  </si>
  <si>
    <t>ОП.06</t>
  </si>
  <si>
    <t>ОП.07</t>
  </si>
  <si>
    <t>ОП.08</t>
  </si>
  <si>
    <t>Инженерная графика</t>
  </si>
  <si>
    <t>Техническая механика</t>
  </si>
  <si>
    <t>Электротехника и электроника</t>
  </si>
  <si>
    <t>Метрология, стандартизация и сертификация</t>
  </si>
  <si>
    <t>Правовое обеспечение профессиональной деятельности</t>
  </si>
  <si>
    <t>ОП.10</t>
  </si>
  <si>
    <t>ОП.11</t>
  </si>
  <si>
    <t>ОП.12</t>
  </si>
  <si>
    <t>ОП.13</t>
  </si>
  <si>
    <t>ОП.14</t>
  </si>
  <si>
    <t>ОП.15</t>
  </si>
  <si>
    <t>преддиплом практики</t>
  </si>
  <si>
    <t>14+3</t>
  </si>
  <si>
    <t>в т. ч. курсовых работ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</si>
  <si>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</si>
  <si>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</si>
  <si>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 xml:space="preserve"> -/Э/-/-/-/-/-/-</t>
  </si>
  <si>
    <t xml:space="preserve"> -/ДЗ/-/-/-/-/-/-</t>
  </si>
  <si>
    <t xml:space="preserve"> З/ДЗ/-/-/-/-/-/-</t>
  </si>
  <si>
    <t xml:space="preserve"> -/-/ДЗ/-/-/-/-/-</t>
  </si>
  <si>
    <t xml:space="preserve"> ДЗ/-/-/-/-/-/-/-</t>
  </si>
  <si>
    <t xml:space="preserve"> -/-/-/-/-/Э/-/-</t>
  </si>
  <si>
    <t xml:space="preserve"> -/-/-/ДЗ/-/-/-/-</t>
  </si>
  <si>
    <t xml:space="preserve"> -/-/-/-/-/-/-/ДЗ</t>
  </si>
  <si>
    <t xml:space="preserve"> -/-/-/-/ДЗ/-/-/-</t>
  </si>
  <si>
    <t xml:space="preserve"> -/-/-/-/-/ДЗ/-/-</t>
  </si>
  <si>
    <t xml:space="preserve"> -/-/-/-/-/-/Э/-</t>
  </si>
  <si>
    <t xml:space="preserve"> -/-/-/-/-/-/ДЗ/-</t>
  </si>
  <si>
    <t xml:space="preserve"> -/-/-/-/-/-/-/Э</t>
  </si>
  <si>
    <t xml:space="preserve"> -/-/-/Э/-/-/-/-</t>
  </si>
  <si>
    <t>Государственная итоговая аттестация</t>
  </si>
  <si>
    <t>Учебный план 35.02.03 Технология деревообработки</t>
  </si>
  <si>
    <t>Древесиноведение и материаловедение</t>
  </si>
  <si>
    <t>Гидротермическая обработка и консервирование древесины</t>
  </si>
  <si>
    <t>Экономика организации</t>
  </si>
  <si>
    <t>Разработка и ведение технологических процессов деревообрабатывающих производств</t>
  </si>
  <si>
    <t>МДК.01.03</t>
  </si>
  <si>
    <t>МДК.01.04</t>
  </si>
  <si>
    <t>Лесопильное производство</t>
  </si>
  <si>
    <t>Мебельное и столярно-строительное производство</t>
  </si>
  <si>
    <t>Фанерное и плитное производство</t>
  </si>
  <si>
    <t>Спичечное, тарное и другие деревообрабатывающие производства</t>
  </si>
  <si>
    <t>МДК 02.02</t>
  </si>
  <si>
    <t>Участие в организации производственной деятельности в рамках структурного подразделения деревообрабатывающего производства</t>
  </si>
  <si>
    <t>Управление структурным подразделением</t>
  </si>
  <si>
    <t>Анализ производственно-хозяйственной деятельности структурного подразделения</t>
  </si>
  <si>
    <t>Основы резания древесины</t>
  </si>
  <si>
    <t>Лесная экология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</si>
  <si>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</si>
  <si>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t>Технология нанесения защитно-декоративных покрытий древесины и древесных материалов</t>
  </si>
  <si>
    <t>Основы пневматики и гидравлики</t>
  </si>
  <si>
    <t>ПДП</t>
  </si>
  <si>
    <t>Преддипломная практика</t>
  </si>
  <si>
    <t>Общеобразовательный учебный цикл</t>
  </si>
  <si>
    <t>Обязательная часть учебных циклов+ часть вариатива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</si>
  <si>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</si>
  <si>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</si>
  <si>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</si>
  <si>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Распределение обязательной аудиторной нагрузки по курсам и семестрам</t>
  </si>
  <si>
    <t>Формы промежуточной аттестации</t>
  </si>
  <si>
    <t>ОУД.03</t>
  </si>
  <si>
    <t>Русский язык (баз)</t>
  </si>
  <si>
    <t>Литература (баз)</t>
  </si>
  <si>
    <t>ОУД.11</t>
  </si>
  <si>
    <t>ОУД.12</t>
  </si>
  <si>
    <t>ОУД.13</t>
  </si>
  <si>
    <t>ОУД.14</t>
  </si>
  <si>
    <t>13+4</t>
  </si>
  <si>
    <t>8+4</t>
  </si>
  <si>
    <t>нед.
0н п/а</t>
  </si>
  <si>
    <t>нед.
2н п/а</t>
  </si>
  <si>
    <t>нед.
1н п/а</t>
  </si>
  <si>
    <t>нед. 2н п/а</t>
  </si>
  <si>
    <t>нед. 1н п/а</t>
  </si>
  <si>
    <t>Культурология</t>
  </si>
  <si>
    <t>20+3</t>
  </si>
  <si>
    <t>10+6</t>
  </si>
  <si>
    <t>16+8</t>
  </si>
  <si>
    <t>Основы предпринимательства и бизнес-планирование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</si>
  <si>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</si>
  <si>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>Всего занятий</t>
  </si>
  <si>
    <r>
      <t>5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</si>
  <si>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 xml:space="preserve"> -/-/З/З/З/З/З/ДЗ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</si>
  <si>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</si>
  <si>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</si>
  <si>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0</t>
    </r>
    <r>
      <rPr>
        <b/>
        <vertAlign val="subscript"/>
        <sz val="9"/>
        <rFont val="Times New Roman"/>
        <family val="1"/>
      </rPr>
      <t>Э</t>
    </r>
  </si>
  <si>
    <t>17+0</t>
  </si>
  <si>
    <t>22+0</t>
  </si>
  <si>
    <t>4 нед</t>
  </si>
  <si>
    <t>6 нед</t>
  </si>
  <si>
    <t>Государственная итоговая аттестация: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</si>
  <si>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</si>
  <si>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t>Русский язык и культура речи</t>
  </si>
  <si>
    <t>Технология сборки изделий из древеины</t>
  </si>
  <si>
    <t xml:space="preserve"> -/-/-/-/-/-/-/ДЗк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</si>
  <si>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</si>
  <si>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</si>
  <si>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</si>
  <si>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</si>
  <si>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</si>
  <si>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t xml:space="preserve">Выполнение работ по одной или нескольким профессиям рабочих, должностям служащих: 18161. Сборщик изделий из древесины </t>
  </si>
  <si>
    <r>
      <t>1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</si>
  <si>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t>Астрономия (баз)</t>
  </si>
  <si>
    <t>ОУД.16(1)</t>
  </si>
  <si>
    <t>ОУД.16(2)</t>
  </si>
  <si>
    <r>
      <t>6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/10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</si>
  <si>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/10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</si>
  <si>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t>Учебные сборы*</t>
  </si>
  <si>
    <t>*Учебные сборы проводятся в рамках часов учебной дисциплины ОП.09. Безопасность жизнедеятельности (68+36)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</si>
</sst>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" fontId="5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textRotation="90" wrapText="1"/>
    </xf>
    <xf numFmtId="0" fontId="5" fillId="33" borderId="26" xfId="0" applyFont="1" applyFill="1" applyBorder="1" applyAlignment="1">
      <alignment horizontal="center" textRotation="90" wrapText="1"/>
    </xf>
    <xf numFmtId="0" fontId="5" fillId="33" borderId="27" xfId="0" applyFont="1" applyFill="1" applyBorder="1" applyAlignment="1">
      <alignment horizontal="center" textRotation="90" wrapText="1"/>
    </xf>
    <xf numFmtId="0" fontId="5" fillId="33" borderId="28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1" fontId="1" fillId="33" borderId="29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shrinkToFi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wrapText="1"/>
    </xf>
    <xf numFmtId="0" fontId="5" fillId="33" borderId="30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1" fontId="5" fillId="33" borderId="31" xfId="0" applyNumberFormat="1" applyFont="1" applyFill="1" applyBorder="1" applyAlignment="1">
      <alignment horizontal="center" wrapText="1"/>
    </xf>
    <xf numFmtId="1" fontId="1" fillId="33" borderId="31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1" fontId="5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32" xfId="0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1" fillId="33" borderId="3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shrinkToFi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textRotation="90" wrapText="1"/>
    </xf>
    <xf numFmtId="0" fontId="5" fillId="33" borderId="27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/>
    </xf>
    <xf numFmtId="0" fontId="1" fillId="34" borderId="22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1" fontId="5" fillId="36" borderId="14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 applyProtection="1">
      <alignment horizontal="left" vertical="center" wrapText="1" shrinkToFit="1"/>
      <protection locked="0"/>
    </xf>
    <xf numFmtId="0" fontId="1" fillId="33" borderId="15" xfId="0" applyFont="1" applyFill="1" applyBorder="1" applyAlignment="1">
      <alignment horizontal="left" vertical="center" wrapText="1" shrinkToFit="1"/>
    </xf>
    <xf numFmtId="0" fontId="1" fillId="33" borderId="16" xfId="0" applyFont="1" applyFill="1" applyBorder="1" applyAlignment="1">
      <alignment horizontal="left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1" fontId="5" fillId="33" borderId="43" xfId="0" applyNumberFormat="1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" fontId="5" fillId="33" borderId="45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" fontId="5" fillId="33" borderId="46" xfId="0" applyNumberFormat="1" applyFont="1" applyFill="1" applyBorder="1" applyAlignment="1">
      <alignment horizontal="center" vertical="center" wrapText="1"/>
    </xf>
    <xf numFmtId="1" fontId="5" fillId="33" borderId="42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5" fillId="15" borderId="4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1" fontId="5" fillId="33" borderId="50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48" xfId="0" applyNumberFormat="1" applyFont="1" applyFill="1" applyBorder="1" applyAlignment="1">
      <alignment horizontal="center" vertical="center" wrapText="1"/>
    </xf>
    <xf numFmtId="1" fontId="51" fillId="33" borderId="47" xfId="0" applyNumberFormat="1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center" vertical="center" wrapText="1"/>
    </xf>
    <xf numFmtId="1" fontId="5" fillId="33" borderId="53" xfId="0" applyNumberFormat="1" applyFont="1" applyFill="1" applyBorder="1" applyAlignment="1">
      <alignment horizontal="center" vertical="center" wrapText="1"/>
    </xf>
    <xf numFmtId="1" fontId="5" fillId="33" borderId="5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wrapText="1"/>
    </xf>
    <xf numFmtId="0" fontId="1" fillId="33" borderId="4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shrinkToFi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38" xfId="0" applyFont="1" applyFill="1" applyBorder="1" applyAlignment="1">
      <alignment wrapText="1"/>
    </xf>
    <xf numFmtId="0" fontId="1" fillId="36" borderId="1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24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 vertical="center" wrapText="1"/>
    </xf>
    <xf numFmtId="1" fontId="1" fillId="15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textRotation="90" wrapText="1"/>
    </xf>
    <xf numFmtId="0" fontId="11" fillId="33" borderId="26" xfId="0" applyFont="1" applyFill="1" applyBorder="1" applyAlignment="1">
      <alignment horizontal="center" textRotation="90" wrapText="1"/>
    </xf>
    <xf numFmtId="0" fontId="11" fillId="33" borderId="27" xfId="0" applyFont="1" applyFill="1" applyBorder="1" applyAlignment="1">
      <alignment horizontal="center" textRotation="90" wrapText="1"/>
    </xf>
    <xf numFmtId="1" fontId="1" fillId="33" borderId="25" xfId="0" applyNumberFormat="1" applyFont="1" applyFill="1" applyBorder="1" applyAlignment="1">
      <alignment horizontal="center" vertical="center" textRotation="90" wrapText="1"/>
    </xf>
    <xf numFmtId="1" fontId="1" fillId="33" borderId="26" xfId="0" applyNumberFormat="1" applyFont="1" applyFill="1" applyBorder="1" applyAlignment="1">
      <alignment horizontal="center" vertical="center" textRotation="90" wrapText="1"/>
    </xf>
    <xf numFmtId="1" fontId="1" fillId="33" borderId="27" xfId="0" applyNumberFormat="1" applyFont="1" applyFill="1" applyBorder="1" applyAlignment="1">
      <alignment horizontal="center" vertical="center" textRotation="90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wrapText="1" shrinkToFit="1"/>
    </xf>
    <xf numFmtId="0" fontId="1" fillId="33" borderId="58" xfId="0" applyFont="1" applyFill="1" applyBorder="1" applyAlignment="1">
      <alignment horizontal="center" vertical="center" wrapText="1" shrinkToFit="1"/>
    </xf>
    <xf numFmtId="0" fontId="1" fillId="33" borderId="59" xfId="0" applyFont="1" applyFill="1" applyBorder="1" applyAlignment="1">
      <alignment horizontal="center" vertical="center" wrapText="1" shrinkToFit="1"/>
    </xf>
    <xf numFmtId="0" fontId="1" fillId="33" borderId="60" xfId="0" applyFont="1" applyFill="1" applyBorder="1" applyAlignment="1">
      <alignment horizontal="center" vertical="center" wrapText="1" shrinkToFit="1"/>
    </xf>
    <xf numFmtId="0" fontId="1" fillId="33" borderId="6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60" xfId="0" applyFont="1" applyFill="1" applyBorder="1" applyAlignment="1">
      <alignment wrapText="1"/>
    </xf>
    <xf numFmtId="0" fontId="1" fillId="33" borderId="6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1" fillId="33" borderId="25" xfId="0" applyFont="1" applyFill="1" applyBorder="1" applyAlignment="1">
      <alignment wrapText="1"/>
    </xf>
    <xf numFmtId="0" fontId="11" fillId="33" borderId="27" xfId="0" applyFont="1" applyFill="1" applyBorder="1" applyAlignment="1">
      <alignment wrapText="1"/>
    </xf>
    <xf numFmtId="1" fontId="5" fillId="33" borderId="25" xfId="0" applyNumberFormat="1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wrapText="1"/>
    </xf>
    <xf numFmtId="0" fontId="5" fillId="33" borderId="58" xfId="0" applyFont="1" applyFill="1" applyBorder="1" applyAlignment="1">
      <alignment wrapText="1"/>
    </xf>
    <xf numFmtId="0" fontId="5" fillId="33" borderId="59" xfId="0" applyFont="1" applyFill="1" applyBorder="1" applyAlignment="1">
      <alignment wrapText="1"/>
    </xf>
    <xf numFmtId="0" fontId="5" fillId="33" borderId="57" xfId="0" applyFont="1" applyFill="1" applyBorder="1" applyAlignment="1">
      <alignment horizontal="right" wrapText="1"/>
    </xf>
    <xf numFmtId="0" fontId="5" fillId="33" borderId="35" xfId="0" applyFont="1" applyFill="1" applyBorder="1" applyAlignment="1">
      <alignment horizontal="right" wrapText="1"/>
    </xf>
    <xf numFmtId="0" fontId="1" fillId="33" borderId="2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24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textRotation="90" wrapText="1" shrinkToFit="1"/>
    </xf>
    <xf numFmtId="0" fontId="1" fillId="33" borderId="26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AI479" sqref="AI479"/>
    </sheetView>
  </sheetViews>
  <sheetFormatPr defaultColWidth="9.00390625" defaultRowHeight="12.75"/>
  <cols>
    <col min="1" max="1" width="9.00390625" style="1" customWidth="1"/>
    <col min="2" max="2" width="34.625" style="1" customWidth="1"/>
    <col min="3" max="3" width="10.00390625" style="6" customWidth="1"/>
    <col min="4" max="4" width="4.875" style="1" customWidth="1"/>
    <col min="5" max="5" width="6.00390625" style="3" customWidth="1"/>
    <col min="6" max="6" width="5.125" style="4" customWidth="1"/>
    <col min="7" max="8" width="5.625" style="2" customWidth="1"/>
    <col min="9" max="9" width="5.00390625" style="1" customWidth="1"/>
    <col min="10" max="10" width="6.125" style="1" customWidth="1"/>
    <col min="11" max="12" width="5.875" style="1" customWidth="1"/>
    <col min="13" max="13" width="5.75390625" style="1" customWidth="1"/>
    <col min="14" max="14" width="5.25390625" style="1" customWidth="1"/>
    <col min="15" max="17" width="5.375" style="1" customWidth="1"/>
    <col min="18" max="18" width="5.125" style="1" customWidth="1"/>
  </cols>
  <sheetData>
    <row r="1" spans="1:18" s="6" customFormat="1" ht="51.75" customHeight="1" thickBot="1">
      <c r="A1" s="308" t="s">
        <v>133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s="7" customFormat="1" ht="25.5" customHeight="1">
      <c r="A2" s="260" t="s">
        <v>9</v>
      </c>
      <c r="B2" s="312" t="s">
        <v>10</v>
      </c>
      <c r="C2" s="309" t="s">
        <v>161</v>
      </c>
      <c r="D2" s="322" t="s">
        <v>45</v>
      </c>
      <c r="E2" s="315" t="s">
        <v>11</v>
      </c>
      <c r="F2" s="316"/>
      <c r="G2" s="316"/>
      <c r="H2" s="316"/>
      <c r="I2" s="317"/>
      <c r="J2" s="263" t="s">
        <v>160</v>
      </c>
      <c r="K2" s="264"/>
      <c r="L2" s="264"/>
      <c r="M2" s="264"/>
      <c r="N2" s="264"/>
      <c r="O2" s="264"/>
      <c r="P2" s="264"/>
      <c r="Q2" s="265"/>
      <c r="R2" s="252" t="s">
        <v>44</v>
      </c>
    </row>
    <row r="3" spans="1:18" s="7" customFormat="1" ht="12.75" customHeight="1" thickBot="1">
      <c r="A3" s="261"/>
      <c r="B3" s="313"/>
      <c r="C3" s="310"/>
      <c r="D3" s="323"/>
      <c r="E3" s="318"/>
      <c r="F3" s="319"/>
      <c r="G3" s="319"/>
      <c r="H3" s="319"/>
      <c r="I3" s="320"/>
      <c r="J3" s="266"/>
      <c r="K3" s="267"/>
      <c r="L3" s="267"/>
      <c r="M3" s="267"/>
      <c r="N3" s="267"/>
      <c r="O3" s="267"/>
      <c r="P3" s="267"/>
      <c r="Q3" s="268"/>
      <c r="R3" s="253"/>
    </row>
    <row r="4" spans="1:18" s="7" customFormat="1" ht="25.5" customHeight="1" thickBot="1">
      <c r="A4" s="261"/>
      <c r="B4" s="313"/>
      <c r="C4" s="310"/>
      <c r="D4" s="323"/>
      <c r="E4" s="255" t="s">
        <v>12</v>
      </c>
      <c r="F4" s="255" t="s">
        <v>13</v>
      </c>
      <c r="G4" s="258" t="s">
        <v>14</v>
      </c>
      <c r="H4" s="321"/>
      <c r="I4" s="259"/>
      <c r="J4" s="258" t="s">
        <v>0</v>
      </c>
      <c r="K4" s="259"/>
      <c r="L4" s="258" t="s">
        <v>4</v>
      </c>
      <c r="M4" s="259"/>
      <c r="N4" s="258" t="s">
        <v>8</v>
      </c>
      <c r="O4" s="259"/>
      <c r="P4" s="258" t="s">
        <v>75</v>
      </c>
      <c r="Q4" s="259"/>
      <c r="R4" s="253"/>
    </row>
    <row r="5" spans="1:18" s="7" customFormat="1" ht="25.5" customHeight="1">
      <c r="A5" s="261"/>
      <c r="B5" s="313"/>
      <c r="C5" s="310"/>
      <c r="D5" s="323"/>
      <c r="E5" s="256"/>
      <c r="F5" s="256"/>
      <c r="G5" s="322" t="s">
        <v>36</v>
      </c>
      <c r="H5" s="260" t="s">
        <v>15</v>
      </c>
      <c r="I5" s="260" t="s">
        <v>115</v>
      </c>
      <c r="J5" s="52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76</v>
      </c>
      <c r="Q5" s="8" t="s">
        <v>77</v>
      </c>
      <c r="R5" s="253"/>
    </row>
    <row r="6" spans="1:18" s="7" customFormat="1" ht="12.75">
      <c r="A6" s="261"/>
      <c r="B6" s="313"/>
      <c r="C6" s="310"/>
      <c r="D6" s="323"/>
      <c r="E6" s="256"/>
      <c r="F6" s="256"/>
      <c r="G6" s="323"/>
      <c r="H6" s="261"/>
      <c r="I6" s="261"/>
      <c r="J6" s="76" t="s">
        <v>188</v>
      </c>
      <c r="K6" s="8" t="s">
        <v>189</v>
      </c>
      <c r="L6" s="8" t="s">
        <v>169</v>
      </c>
      <c r="M6" s="8" t="s">
        <v>177</v>
      </c>
      <c r="N6" s="8" t="s">
        <v>114</v>
      </c>
      <c r="O6" s="8" t="s">
        <v>179</v>
      </c>
      <c r="P6" s="8" t="s">
        <v>178</v>
      </c>
      <c r="Q6" s="8" t="s">
        <v>170</v>
      </c>
      <c r="R6" s="253"/>
    </row>
    <row r="7" spans="1:18" s="7" customFormat="1" ht="27.75" customHeight="1" thickBot="1">
      <c r="A7" s="262"/>
      <c r="B7" s="314"/>
      <c r="C7" s="311"/>
      <c r="D7" s="324"/>
      <c r="E7" s="257"/>
      <c r="F7" s="257"/>
      <c r="G7" s="324"/>
      <c r="H7" s="262"/>
      <c r="I7" s="262"/>
      <c r="J7" s="9" t="s">
        <v>171</v>
      </c>
      <c r="K7" s="9" t="s">
        <v>172</v>
      </c>
      <c r="L7" s="9" t="s">
        <v>171</v>
      </c>
      <c r="M7" s="9" t="s">
        <v>173</v>
      </c>
      <c r="N7" s="9" t="s">
        <v>171</v>
      </c>
      <c r="O7" s="9" t="s">
        <v>175</v>
      </c>
      <c r="P7" s="9" t="s">
        <v>175</v>
      </c>
      <c r="Q7" s="9" t="s">
        <v>174</v>
      </c>
      <c r="R7" s="254"/>
    </row>
    <row r="8" spans="1:18" s="7" customFormat="1" ht="13.5" thickBot="1">
      <c r="A8" s="234">
        <v>1</v>
      </c>
      <c r="B8" s="10">
        <v>2</v>
      </c>
      <c r="C8" s="10">
        <v>3</v>
      </c>
      <c r="D8" s="11">
        <v>4</v>
      </c>
      <c r="E8" s="11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2">
        <v>15</v>
      </c>
      <c r="P8" s="12">
        <v>16</v>
      </c>
      <c r="Q8" s="12">
        <v>17</v>
      </c>
      <c r="R8" s="12">
        <v>18</v>
      </c>
    </row>
    <row r="9" spans="1:19" s="28" customFormat="1" ht="26.25" customHeight="1" thickBot="1">
      <c r="A9" s="204" t="s">
        <v>16</v>
      </c>
      <c r="B9" s="205" t="s">
        <v>155</v>
      </c>
      <c r="C9" s="206" t="s">
        <v>203</v>
      </c>
      <c r="D9" s="207">
        <f>SUM(D10,D18,D27)</f>
        <v>1404</v>
      </c>
      <c r="E9" s="207">
        <f>SUM(E10,E18,E27)</f>
        <v>2106</v>
      </c>
      <c r="F9" s="207">
        <f>SUM(F10,F18,F27)</f>
        <v>702</v>
      </c>
      <c r="G9" s="207">
        <f>SUM(G10,G18,G27)</f>
        <v>1404</v>
      </c>
      <c r="H9" s="207">
        <f aca="true" t="shared" si="0" ref="H9:Q9">SUM(H10,H18,H27)</f>
        <v>627</v>
      </c>
      <c r="I9" s="207">
        <f t="shared" si="0"/>
        <v>0</v>
      </c>
      <c r="J9" s="207">
        <f t="shared" si="0"/>
        <v>612</v>
      </c>
      <c r="K9" s="207">
        <f t="shared" si="0"/>
        <v>792</v>
      </c>
      <c r="L9" s="207">
        <f t="shared" si="0"/>
        <v>0</v>
      </c>
      <c r="M9" s="207">
        <f t="shared" si="0"/>
        <v>0</v>
      </c>
      <c r="N9" s="207">
        <f t="shared" si="0"/>
        <v>0</v>
      </c>
      <c r="O9" s="207">
        <f t="shared" si="0"/>
        <v>0</v>
      </c>
      <c r="P9" s="207">
        <f t="shared" si="0"/>
        <v>0</v>
      </c>
      <c r="Q9" s="208">
        <f t="shared" si="0"/>
        <v>0</v>
      </c>
      <c r="R9" s="243">
        <f>SUM(R10,R18,R27)</f>
        <v>0</v>
      </c>
      <c r="S9" s="13"/>
    </row>
    <row r="10" spans="1:18" s="28" customFormat="1" ht="13.5" customHeight="1">
      <c r="A10" s="223"/>
      <c r="B10" s="166" t="s">
        <v>54</v>
      </c>
      <c r="C10" s="67"/>
      <c r="D10" s="27">
        <f>SUM(D11:D17)</f>
        <v>850</v>
      </c>
      <c r="E10" s="27">
        <f aca="true" t="shared" si="1" ref="E10:R10">SUM(E11:E17)</f>
        <v>1276</v>
      </c>
      <c r="F10" s="27">
        <f t="shared" si="1"/>
        <v>426</v>
      </c>
      <c r="G10" s="27">
        <f t="shared" si="1"/>
        <v>850</v>
      </c>
      <c r="H10" s="27">
        <f t="shared" si="1"/>
        <v>386</v>
      </c>
      <c r="I10" s="27">
        <f t="shared" si="1"/>
        <v>0</v>
      </c>
      <c r="J10" s="27">
        <f t="shared" si="1"/>
        <v>340</v>
      </c>
      <c r="K10" s="27">
        <f t="shared" si="1"/>
        <v>510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170">
        <f t="shared" si="1"/>
        <v>0</v>
      </c>
      <c r="R10" s="182">
        <f t="shared" si="1"/>
        <v>0</v>
      </c>
    </row>
    <row r="11" spans="1:18" s="36" customFormat="1" ht="12.75">
      <c r="A11" s="25" t="s">
        <v>49</v>
      </c>
      <c r="B11" s="164" t="s">
        <v>163</v>
      </c>
      <c r="C11" s="244" t="s">
        <v>118</v>
      </c>
      <c r="D11" s="291">
        <v>195</v>
      </c>
      <c r="E11" s="237">
        <f aca="true" t="shared" si="2" ref="E11:E17">G11+F11</f>
        <v>117</v>
      </c>
      <c r="F11" s="239">
        <v>39</v>
      </c>
      <c r="G11" s="240">
        <f aca="true" t="shared" si="3" ref="G11:G17">SUM(J11:Q11)</f>
        <v>78</v>
      </c>
      <c r="H11" s="233">
        <v>70</v>
      </c>
      <c r="I11" s="233"/>
      <c r="J11" s="233">
        <v>34</v>
      </c>
      <c r="K11" s="222">
        <v>44</v>
      </c>
      <c r="L11" s="233"/>
      <c r="M11" s="233"/>
      <c r="N11" s="233"/>
      <c r="O11" s="233"/>
      <c r="P11" s="171"/>
      <c r="Q11" s="171"/>
      <c r="R11" s="185"/>
    </row>
    <row r="12" spans="1:18" s="36" customFormat="1" ht="12.75">
      <c r="A12" s="23" t="s">
        <v>50</v>
      </c>
      <c r="B12" s="151" t="s">
        <v>164</v>
      </c>
      <c r="C12" s="37" t="s">
        <v>119</v>
      </c>
      <c r="D12" s="292"/>
      <c r="E12" s="29">
        <f t="shared" si="2"/>
        <v>176</v>
      </c>
      <c r="F12" s="31">
        <v>59</v>
      </c>
      <c r="G12" s="32">
        <f t="shared" si="3"/>
        <v>117</v>
      </c>
      <c r="H12" s="33"/>
      <c r="I12" s="33"/>
      <c r="J12" s="33">
        <v>51</v>
      </c>
      <c r="K12" s="38">
        <v>66</v>
      </c>
      <c r="L12" s="33"/>
      <c r="M12" s="33"/>
      <c r="N12" s="33"/>
      <c r="O12" s="33"/>
      <c r="P12" s="35"/>
      <c r="Q12" s="35"/>
      <c r="R12" s="183"/>
    </row>
    <row r="13" spans="1:18" s="36" customFormat="1" ht="12.75">
      <c r="A13" s="23" t="s">
        <v>162</v>
      </c>
      <c r="B13" s="151" t="s">
        <v>55</v>
      </c>
      <c r="C13" s="37" t="s">
        <v>119</v>
      </c>
      <c r="D13" s="33">
        <v>117</v>
      </c>
      <c r="E13" s="29">
        <f t="shared" si="2"/>
        <v>175</v>
      </c>
      <c r="F13" s="31">
        <v>58</v>
      </c>
      <c r="G13" s="32">
        <f t="shared" si="3"/>
        <v>117</v>
      </c>
      <c r="H13" s="33">
        <v>115</v>
      </c>
      <c r="I13" s="33"/>
      <c r="J13" s="33">
        <v>51</v>
      </c>
      <c r="K13" s="38">
        <v>66</v>
      </c>
      <c r="L13" s="33"/>
      <c r="M13" s="33"/>
      <c r="N13" s="33"/>
      <c r="O13" s="33"/>
      <c r="P13" s="35"/>
      <c r="Q13" s="35"/>
      <c r="R13" s="183"/>
    </row>
    <row r="14" spans="1:18" s="36" customFormat="1" ht="38.25">
      <c r="A14" s="23" t="s">
        <v>51</v>
      </c>
      <c r="B14" s="151" t="s">
        <v>56</v>
      </c>
      <c r="C14" s="30" t="s">
        <v>118</v>
      </c>
      <c r="D14" s="39">
        <v>234</v>
      </c>
      <c r="E14" s="29">
        <f t="shared" si="2"/>
        <v>351</v>
      </c>
      <c r="F14" s="31">
        <v>117</v>
      </c>
      <c r="G14" s="32">
        <f t="shared" si="3"/>
        <v>234</v>
      </c>
      <c r="H14" s="33">
        <v>50</v>
      </c>
      <c r="I14" s="33"/>
      <c r="J14" s="33">
        <v>102</v>
      </c>
      <c r="K14" s="34">
        <v>132</v>
      </c>
      <c r="L14" s="33"/>
      <c r="M14" s="33"/>
      <c r="N14" s="33"/>
      <c r="O14" s="33"/>
      <c r="P14" s="35"/>
      <c r="Q14" s="35"/>
      <c r="R14" s="183"/>
    </row>
    <row r="15" spans="1:18" s="36" customFormat="1" ht="12.75">
      <c r="A15" s="23" t="s">
        <v>52</v>
      </c>
      <c r="B15" s="151" t="s">
        <v>57</v>
      </c>
      <c r="C15" s="37" t="s">
        <v>119</v>
      </c>
      <c r="D15" s="33">
        <v>117</v>
      </c>
      <c r="E15" s="29">
        <f t="shared" si="2"/>
        <v>176</v>
      </c>
      <c r="F15" s="31">
        <v>59</v>
      </c>
      <c r="G15" s="32">
        <f t="shared" si="3"/>
        <v>117</v>
      </c>
      <c r="H15" s="33">
        <v>30</v>
      </c>
      <c r="I15" s="33"/>
      <c r="J15" s="33">
        <v>51</v>
      </c>
      <c r="K15" s="38">
        <v>66</v>
      </c>
      <c r="L15" s="33"/>
      <c r="M15" s="33"/>
      <c r="N15" s="33"/>
      <c r="O15" s="33"/>
      <c r="P15" s="35"/>
      <c r="Q15" s="35"/>
      <c r="R15" s="183"/>
    </row>
    <row r="16" spans="1:18" s="36" customFormat="1" ht="24">
      <c r="A16" s="23" t="s">
        <v>53</v>
      </c>
      <c r="B16" s="151" t="s">
        <v>58</v>
      </c>
      <c r="C16" s="37" t="s">
        <v>120</v>
      </c>
      <c r="D16" s="33">
        <v>117</v>
      </c>
      <c r="E16" s="29">
        <f t="shared" si="2"/>
        <v>176</v>
      </c>
      <c r="F16" s="31">
        <v>59</v>
      </c>
      <c r="G16" s="32">
        <f t="shared" si="3"/>
        <v>117</v>
      </c>
      <c r="H16" s="33">
        <v>105</v>
      </c>
      <c r="I16" s="33"/>
      <c r="J16" s="40">
        <v>51</v>
      </c>
      <c r="K16" s="38">
        <v>66</v>
      </c>
      <c r="L16" s="33"/>
      <c r="M16" s="33"/>
      <c r="N16" s="33"/>
      <c r="O16" s="33"/>
      <c r="P16" s="35"/>
      <c r="Q16" s="35"/>
      <c r="R16" s="183"/>
    </row>
    <row r="17" spans="1:18" s="36" customFormat="1" ht="13.5" thickBot="1">
      <c r="A17" s="24" t="s">
        <v>61</v>
      </c>
      <c r="B17" s="152" t="s">
        <v>59</v>
      </c>
      <c r="C17" s="242" t="s">
        <v>119</v>
      </c>
      <c r="D17" s="231">
        <v>70</v>
      </c>
      <c r="E17" s="218">
        <f t="shared" si="2"/>
        <v>105</v>
      </c>
      <c r="F17" s="219">
        <v>35</v>
      </c>
      <c r="G17" s="220">
        <f t="shared" si="3"/>
        <v>70</v>
      </c>
      <c r="H17" s="231">
        <v>16</v>
      </c>
      <c r="I17" s="231"/>
      <c r="J17" s="231"/>
      <c r="K17" s="221">
        <v>70</v>
      </c>
      <c r="L17" s="231"/>
      <c r="M17" s="231"/>
      <c r="N17" s="231"/>
      <c r="O17" s="231"/>
      <c r="P17" s="42"/>
      <c r="Q17" s="42"/>
      <c r="R17" s="184"/>
    </row>
    <row r="18" spans="1:18" s="28" customFormat="1" ht="13.5">
      <c r="A18" s="223"/>
      <c r="B18" s="15" t="s">
        <v>60</v>
      </c>
      <c r="C18" s="67"/>
      <c r="D18" s="27">
        <f>SUM(D19:D26)</f>
        <v>515</v>
      </c>
      <c r="E18" s="27">
        <f aca="true" t="shared" si="4" ref="E18:R18">SUM(E19:E26)</f>
        <v>772</v>
      </c>
      <c r="F18" s="27">
        <f t="shared" si="4"/>
        <v>257</v>
      </c>
      <c r="G18" s="27">
        <f t="shared" si="4"/>
        <v>515</v>
      </c>
      <c r="H18" s="27">
        <f t="shared" si="4"/>
        <v>210</v>
      </c>
      <c r="I18" s="27">
        <f t="shared" si="4"/>
        <v>0</v>
      </c>
      <c r="J18" s="27">
        <f t="shared" si="4"/>
        <v>255</v>
      </c>
      <c r="K18" s="27">
        <f t="shared" si="4"/>
        <v>260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170">
        <f t="shared" si="4"/>
        <v>0</v>
      </c>
      <c r="R18" s="182">
        <f t="shared" si="4"/>
        <v>0</v>
      </c>
    </row>
    <row r="19" spans="1:18" s="36" customFormat="1" ht="12.75">
      <c r="A19" s="25" t="s">
        <v>62</v>
      </c>
      <c r="B19" s="5" t="s">
        <v>67</v>
      </c>
      <c r="C19" s="235" t="s">
        <v>119</v>
      </c>
      <c r="D19" s="233">
        <v>100</v>
      </c>
      <c r="E19" s="237">
        <f>G19+F19</f>
        <v>150</v>
      </c>
      <c r="F19" s="239">
        <v>50</v>
      </c>
      <c r="G19" s="240">
        <f aca="true" t="shared" si="5" ref="G19:G26">+SUM(J19:Q19)</f>
        <v>100</v>
      </c>
      <c r="H19" s="233">
        <v>98</v>
      </c>
      <c r="I19" s="233"/>
      <c r="J19" s="233">
        <v>34</v>
      </c>
      <c r="K19" s="241">
        <v>66</v>
      </c>
      <c r="L19" s="233"/>
      <c r="M19" s="233"/>
      <c r="N19" s="233"/>
      <c r="O19" s="233"/>
      <c r="P19" s="171"/>
      <c r="Q19" s="171"/>
      <c r="R19" s="185"/>
    </row>
    <row r="20" spans="1:18" s="36" customFormat="1" ht="12.75">
      <c r="A20" s="24" t="s">
        <v>63</v>
      </c>
      <c r="B20" s="224" t="s">
        <v>68</v>
      </c>
      <c r="C20" s="30" t="s">
        <v>118</v>
      </c>
      <c r="D20" s="306">
        <v>121</v>
      </c>
      <c r="E20" s="29">
        <f aca="true" t="shared" si="6" ref="E20:E26">G20+F20</f>
        <v>129</v>
      </c>
      <c r="F20" s="219">
        <v>43</v>
      </c>
      <c r="G20" s="32">
        <f t="shared" si="5"/>
        <v>86</v>
      </c>
      <c r="H20" s="231">
        <v>22</v>
      </c>
      <c r="I20" s="231"/>
      <c r="J20" s="231">
        <v>34</v>
      </c>
      <c r="K20" s="41">
        <v>52</v>
      </c>
      <c r="L20" s="231"/>
      <c r="M20" s="231"/>
      <c r="N20" s="231"/>
      <c r="O20" s="231"/>
      <c r="P20" s="42"/>
      <c r="Q20" s="42"/>
      <c r="R20" s="184"/>
    </row>
    <row r="21" spans="1:18" s="36" customFormat="1" ht="12.75">
      <c r="A21" s="24" t="s">
        <v>64</v>
      </c>
      <c r="B21" s="224" t="s">
        <v>204</v>
      </c>
      <c r="C21" s="37" t="s">
        <v>119</v>
      </c>
      <c r="D21" s="307"/>
      <c r="E21" s="29">
        <f t="shared" si="6"/>
        <v>54</v>
      </c>
      <c r="F21" s="219">
        <v>18</v>
      </c>
      <c r="G21" s="32">
        <f t="shared" si="5"/>
        <v>36</v>
      </c>
      <c r="H21" s="231">
        <v>10</v>
      </c>
      <c r="I21" s="231"/>
      <c r="J21" s="231"/>
      <c r="K21" s="221">
        <v>36</v>
      </c>
      <c r="L21" s="231"/>
      <c r="M21" s="231"/>
      <c r="N21" s="231"/>
      <c r="O21" s="231"/>
      <c r="P21" s="42"/>
      <c r="Q21" s="42"/>
      <c r="R21" s="184"/>
    </row>
    <row r="22" spans="1:18" s="36" customFormat="1" ht="12.75">
      <c r="A22" s="23" t="s">
        <v>165</v>
      </c>
      <c r="B22" s="225" t="s">
        <v>66</v>
      </c>
      <c r="C22" s="37" t="s">
        <v>119</v>
      </c>
      <c r="D22" s="33">
        <v>78</v>
      </c>
      <c r="E22" s="29">
        <f t="shared" si="6"/>
        <v>117</v>
      </c>
      <c r="F22" s="31">
        <v>39</v>
      </c>
      <c r="G22" s="32">
        <f t="shared" si="5"/>
        <v>78</v>
      </c>
      <c r="H22" s="33">
        <v>26</v>
      </c>
      <c r="I22" s="33"/>
      <c r="J22" s="33">
        <v>34</v>
      </c>
      <c r="K22" s="38">
        <v>44</v>
      </c>
      <c r="L22" s="33"/>
      <c r="M22" s="33"/>
      <c r="N22" s="33"/>
      <c r="O22" s="33"/>
      <c r="P22" s="35"/>
      <c r="Q22" s="35"/>
      <c r="R22" s="183"/>
    </row>
    <row r="23" spans="1:18" s="36" customFormat="1" ht="25.5">
      <c r="A23" s="23" t="s">
        <v>166</v>
      </c>
      <c r="B23" s="225" t="s">
        <v>65</v>
      </c>
      <c r="C23" s="37" t="s">
        <v>119</v>
      </c>
      <c r="D23" s="33">
        <v>108</v>
      </c>
      <c r="E23" s="29">
        <f t="shared" si="6"/>
        <v>169</v>
      </c>
      <c r="F23" s="31">
        <v>56</v>
      </c>
      <c r="G23" s="32">
        <f t="shared" si="5"/>
        <v>113</v>
      </c>
      <c r="H23" s="33">
        <v>26</v>
      </c>
      <c r="I23" s="33"/>
      <c r="J23" s="33">
        <v>51</v>
      </c>
      <c r="K23" s="38">
        <v>62</v>
      </c>
      <c r="L23" s="33"/>
      <c r="M23" s="33"/>
      <c r="N23" s="33"/>
      <c r="O23" s="33"/>
      <c r="P23" s="35"/>
      <c r="Q23" s="35"/>
      <c r="R23" s="183"/>
    </row>
    <row r="24" spans="1:18" s="36" customFormat="1" ht="12.75">
      <c r="A24" s="23" t="s">
        <v>167</v>
      </c>
      <c r="B24" s="225" t="s">
        <v>70</v>
      </c>
      <c r="C24" s="37" t="s">
        <v>122</v>
      </c>
      <c r="D24" s="33">
        <v>36</v>
      </c>
      <c r="E24" s="29">
        <f t="shared" si="6"/>
        <v>51</v>
      </c>
      <c r="F24" s="31">
        <v>17</v>
      </c>
      <c r="G24" s="32">
        <f t="shared" si="5"/>
        <v>34</v>
      </c>
      <c r="H24" s="33">
        <v>10</v>
      </c>
      <c r="I24" s="33"/>
      <c r="J24" s="38">
        <v>34</v>
      </c>
      <c r="K24" s="33"/>
      <c r="L24" s="33"/>
      <c r="M24" s="33"/>
      <c r="N24" s="33"/>
      <c r="O24" s="33"/>
      <c r="P24" s="35"/>
      <c r="Q24" s="35"/>
      <c r="R24" s="183"/>
    </row>
    <row r="25" spans="1:18" s="36" customFormat="1" ht="12.75">
      <c r="A25" s="23" t="s">
        <v>168</v>
      </c>
      <c r="B25" s="225" t="s">
        <v>71</v>
      </c>
      <c r="C25" s="37" t="s">
        <v>122</v>
      </c>
      <c r="D25" s="33">
        <v>36</v>
      </c>
      <c r="E25" s="29">
        <f t="shared" si="6"/>
        <v>51</v>
      </c>
      <c r="F25" s="31">
        <v>17</v>
      </c>
      <c r="G25" s="32">
        <f t="shared" si="5"/>
        <v>34</v>
      </c>
      <c r="H25" s="33">
        <v>10</v>
      </c>
      <c r="I25" s="33"/>
      <c r="J25" s="38">
        <v>34</v>
      </c>
      <c r="K25" s="33"/>
      <c r="L25" s="33"/>
      <c r="M25" s="33"/>
      <c r="N25" s="33"/>
      <c r="O25" s="33"/>
      <c r="P25" s="35"/>
      <c r="Q25" s="35"/>
      <c r="R25" s="183"/>
    </row>
    <row r="26" spans="1:18" s="36" customFormat="1" ht="13.5" thickBot="1">
      <c r="A26" s="24" t="s">
        <v>69</v>
      </c>
      <c r="B26" s="224" t="s">
        <v>72</v>
      </c>
      <c r="C26" s="242" t="s">
        <v>122</v>
      </c>
      <c r="D26" s="231">
        <v>36</v>
      </c>
      <c r="E26" s="218">
        <f t="shared" si="6"/>
        <v>51</v>
      </c>
      <c r="F26" s="219">
        <v>17</v>
      </c>
      <c r="G26" s="220">
        <f t="shared" si="5"/>
        <v>34</v>
      </c>
      <c r="H26" s="231">
        <v>8</v>
      </c>
      <c r="I26" s="231"/>
      <c r="J26" s="221">
        <v>34</v>
      </c>
      <c r="K26" s="231"/>
      <c r="L26" s="231"/>
      <c r="M26" s="231"/>
      <c r="N26" s="231"/>
      <c r="O26" s="231"/>
      <c r="P26" s="42"/>
      <c r="Q26" s="42"/>
      <c r="R26" s="184"/>
    </row>
    <row r="27" spans="1:18" s="36" customFormat="1" ht="13.5">
      <c r="A27" s="226"/>
      <c r="B27" s="15" t="s">
        <v>74</v>
      </c>
      <c r="C27" s="209"/>
      <c r="D27" s="26">
        <v>39</v>
      </c>
      <c r="E27" s="26">
        <f aca="true" t="shared" si="7" ref="E27:Q27">SUM(E28:E29)</f>
        <v>58</v>
      </c>
      <c r="F27" s="26">
        <f t="shared" si="7"/>
        <v>19</v>
      </c>
      <c r="G27" s="26">
        <f t="shared" si="7"/>
        <v>39</v>
      </c>
      <c r="H27" s="26">
        <f t="shared" si="7"/>
        <v>31</v>
      </c>
      <c r="I27" s="26">
        <f t="shared" si="7"/>
        <v>0</v>
      </c>
      <c r="J27" s="26">
        <f t="shared" si="7"/>
        <v>17</v>
      </c>
      <c r="K27" s="26">
        <f t="shared" si="7"/>
        <v>22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10">
        <f t="shared" si="7"/>
        <v>0</v>
      </c>
      <c r="R27" s="211">
        <v>0</v>
      </c>
    </row>
    <row r="28" spans="1:18" s="36" customFormat="1" ht="16.5" customHeight="1">
      <c r="A28" s="25" t="s">
        <v>205</v>
      </c>
      <c r="B28" s="5" t="s">
        <v>194</v>
      </c>
      <c r="C28" s="295" t="s">
        <v>119</v>
      </c>
      <c r="D28" s="233"/>
      <c r="E28" s="297">
        <f>G28+F28</f>
        <v>58</v>
      </c>
      <c r="F28" s="299">
        <v>19</v>
      </c>
      <c r="G28" s="301">
        <f>SUM(J28:Q28)</f>
        <v>39</v>
      </c>
      <c r="H28" s="232">
        <v>14</v>
      </c>
      <c r="I28" s="233"/>
      <c r="J28" s="249">
        <v>17</v>
      </c>
      <c r="K28" s="304">
        <v>22</v>
      </c>
      <c r="L28" s="203"/>
      <c r="M28" s="233"/>
      <c r="N28" s="233"/>
      <c r="O28" s="233"/>
      <c r="P28" s="233"/>
      <c r="Q28" s="171"/>
      <c r="R28" s="185"/>
    </row>
    <row r="29" spans="1:18" s="36" customFormat="1" ht="12" customHeight="1">
      <c r="A29" s="25" t="s">
        <v>206</v>
      </c>
      <c r="B29" s="5" t="s">
        <v>176</v>
      </c>
      <c r="C29" s="296"/>
      <c r="D29" s="233"/>
      <c r="E29" s="298"/>
      <c r="F29" s="300"/>
      <c r="G29" s="302"/>
      <c r="H29" s="233">
        <v>17</v>
      </c>
      <c r="I29" s="233"/>
      <c r="J29" s="303"/>
      <c r="K29" s="305"/>
      <c r="L29" s="203"/>
      <c r="M29" s="233"/>
      <c r="N29" s="233"/>
      <c r="O29" s="233"/>
      <c r="P29" s="233"/>
      <c r="Q29" s="171"/>
      <c r="R29" s="185"/>
    </row>
    <row r="30" spans="1:18" s="36" customFormat="1" ht="13.5" thickBot="1">
      <c r="A30" s="293" t="s">
        <v>73</v>
      </c>
      <c r="B30" s="294"/>
      <c r="C30" s="43"/>
      <c r="D30" s="44"/>
      <c r="E30" s="45">
        <v>20</v>
      </c>
      <c r="F30" s="46">
        <v>20</v>
      </c>
      <c r="G30" s="47"/>
      <c r="H30" s="47"/>
      <c r="I30" s="44"/>
      <c r="J30" s="48"/>
      <c r="K30" s="227"/>
      <c r="L30" s="44"/>
      <c r="M30" s="44"/>
      <c r="N30" s="44"/>
      <c r="O30" s="44"/>
      <c r="P30" s="48"/>
      <c r="Q30" s="123"/>
      <c r="R30" s="186"/>
    </row>
    <row r="31" spans="1:18" s="36" customFormat="1" ht="39" customHeight="1" thickBot="1">
      <c r="A31" s="212"/>
      <c r="B31" s="78" t="s">
        <v>156</v>
      </c>
      <c r="C31" s="79"/>
      <c r="D31" s="80"/>
      <c r="E31" s="81"/>
      <c r="F31" s="82"/>
      <c r="G31" s="83"/>
      <c r="H31" s="83"/>
      <c r="I31" s="80"/>
      <c r="J31" s="84"/>
      <c r="K31" s="84"/>
      <c r="L31" s="77"/>
      <c r="M31" s="80"/>
      <c r="N31" s="80"/>
      <c r="O31" s="80"/>
      <c r="P31" s="84"/>
      <c r="Q31" s="172"/>
      <c r="R31" s="187"/>
    </row>
    <row r="32" spans="1:18" s="36" customFormat="1" ht="25.5" customHeight="1">
      <c r="A32" s="153" t="s">
        <v>1</v>
      </c>
      <c r="B32" s="14" t="s">
        <v>157</v>
      </c>
      <c r="C32" s="60" t="s">
        <v>183</v>
      </c>
      <c r="D32" s="93">
        <v>420</v>
      </c>
      <c r="E32" s="94">
        <f>SUM(E33:E36)</f>
        <v>630</v>
      </c>
      <c r="F32" s="94">
        <f aca="true" t="shared" si="8" ref="F32:Q32">SUM(F33:F36)</f>
        <v>210</v>
      </c>
      <c r="G32" s="94">
        <f t="shared" si="8"/>
        <v>420</v>
      </c>
      <c r="H32" s="94">
        <f t="shared" si="8"/>
        <v>375</v>
      </c>
      <c r="I32" s="94">
        <f t="shared" si="8"/>
        <v>0</v>
      </c>
      <c r="J32" s="94">
        <f t="shared" si="8"/>
        <v>0</v>
      </c>
      <c r="K32" s="94">
        <f t="shared" si="8"/>
        <v>0</v>
      </c>
      <c r="L32" s="94">
        <f t="shared" si="8"/>
        <v>78</v>
      </c>
      <c r="M32" s="94">
        <f t="shared" si="8"/>
        <v>102</v>
      </c>
      <c r="N32" s="94">
        <f t="shared" si="8"/>
        <v>56</v>
      </c>
      <c r="O32" s="94">
        <f t="shared" si="8"/>
        <v>112</v>
      </c>
      <c r="P32" s="94">
        <f t="shared" si="8"/>
        <v>40</v>
      </c>
      <c r="Q32" s="173">
        <f t="shared" si="8"/>
        <v>32</v>
      </c>
      <c r="R32" s="188">
        <f>G32-D32</f>
        <v>0</v>
      </c>
    </row>
    <row r="33" spans="1:18" s="36" customFormat="1" ht="12.75">
      <c r="A33" s="23" t="s">
        <v>78</v>
      </c>
      <c r="B33" s="151" t="s">
        <v>85</v>
      </c>
      <c r="C33" s="30" t="s">
        <v>127</v>
      </c>
      <c r="D33" s="95">
        <v>48</v>
      </c>
      <c r="E33" s="94">
        <f>F33+G33</f>
        <v>58</v>
      </c>
      <c r="F33" s="96">
        <v>10</v>
      </c>
      <c r="G33" s="93">
        <f>SUM(I33:Q33)</f>
        <v>48</v>
      </c>
      <c r="H33" s="95">
        <v>20</v>
      </c>
      <c r="I33" s="95"/>
      <c r="J33" s="51"/>
      <c r="K33" s="51"/>
      <c r="L33" s="33"/>
      <c r="M33" s="95"/>
      <c r="N33" s="95"/>
      <c r="O33" s="97">
        <v>48</v>
      </c>
      <c r="P33" s="51"/>
      <c r="Q33" s="171"/>
      <c r="R33" s="185"/>
    </row>
    <row r="34" spans="1:18" s="36" customFormat="1" ht="27.75" customHeight="1">
      <c r="A34" s="23" t="s">
        <v>79</v>
      </c>
      <c r="B34" s="151" t="s">
        <v>86</v>
      </c>
      <c r="C34" s="37" t="s">
        <v>124</v>
      </c>
      <c r="D34" s="95">
        <v>48</v>
      </c>
      <c r="E34" s="94">
        <f>F34+G34</f>
        <v>58</v>
      </c>
      <c r="F34" s="96">
        <v>10</v>
      </c>
      <c r="G34" s="93">
        <f>SUM(I34:Q34)</f>
        <v>48</v>
      </c>
      <c r="H34" s="95">
        <v>42</v>
      </c>
      <c r="I34" s="95"/>
      <c r="J34" s="51"/>
      <c r="K34" s="51"/>
      <c r="L34" s="33">
        <v>26</v>
      </c>
      <c r="M34" s="97">
        <v>22</v>
      </c>
      <c r="N34" s="95"/>
      <c r="O34" s="95"/>
      <c r="P34" s="51"/>
      <c r="Q34" s="171"/>
      <c r="R34" s="185"/>
    </row>
    <row r="35" spans="1:18" s="36" customFormat="1" ht="24">
      <c r="A35" s="23" t="s">
        <v>80</v>
      </c>
      <c r="B35" s="151" t="s">
        <v>87</v>
      </c>
      <c r="C35" s="37" t="s">
        <v>125</v>
      </c>
      <c r="D35" s="95">
        <v>162</v>
      </c>
      <c r="E35" s="94">
        <f>F35+G35</f>
        <v>190</v>
      </c>
      <c r="F35" s="96">
        <v>28</v>
      </c>
      <c r="G35" s="93">
        <f>SUM(I35:Q35)</f>
        <v>162</v>
      </c>
      <c r="H35" s="95">
        <v>155</v>
      </c>
      <c r="I35" s="95"/>
      <c r="J35" s="51"/>
      <c r="K35" s="51"/>
      <c r="L35" s="33">
        <v>26</v>
      </c>
      <c r="M35" s="95">
        <v>40</v>
      </c>
      <c r="N35" s="95">
        <v>28</v>
      </c>
      <c r="O35" s="95">
        <v>32</v>
      </c>
      <c r="P35" s="51">
        <v>20</v>
      </c>
      <c r="Q35" s="174">
        <v>16</v>
      </c>
      <c r="R35" s="185"/>
    </row>
    <row r="36" spans="1:18" s="36" customFormat="1" ht="24.75" thickBot="1">
      <c r="A36" s="24" t="s">
        <v>81</v>
      </c>
      <c r="B36" s="152" t="s">
        <v>88</v>
      </c>
      <c r="C36" s="54" t="s">
        <v>184</v>
      </c>
      <c r="D36" s="98">
        <v>162</v>
      </c>
      <c r="E36" s="99">
        <f>F36+G36</f>
        <v>324</v>
      </c>
      <c r="F36" s="100">
        <v>162</v>
      </c>
      <c r="G36" s="101">
        <f>SUM(I36:Q36)</f>
        <v>162</v>
      </c>
      <c r="H36" s="98">
        <v>158</v>
      </c>
      <c r="I36" s="98"/>
      <c r="J36" s="50"/>
      <c r="K36" s="50"/>
      <c r="L36" s="133">
        <v>26</v>
      </c>
      <c r="M36" s="102">
        <v>40</v>
      </c>
      <c r="N36" s="102">
        <v>28</v>
      </c>
      <c r="O36" s="102">
        <v>32</v>
      </c>
      <c r="P36" s="103">
        <v>20</v>
      </c>
      <c r="Q36" s="175">
        <v>16</v>
      </c>
      <c r="R36" s="189"/>
    </row>
    <row r="37" spans="1:18" s="36" customFormat="1" ht="25.5">
      <c r="A37" s="150" t="s">
        <v>82</v>
      </c>
      <c r="B37" s="85" t="s">
        <v>158</v>
      </c>
      <c r="C37" s="26" t="s">
        <v>117</v>
      </c>
      <c r="D37" s="105">
        <v>144</v>
      </c>
      <c r="E37" s="106">
        <f>SUM(E38:E39)</f>
        <v>228</v>
      </c>
      <c r="F37" s="106">
        <f aca="true" t="shared" si="9" ref="F37:Q37">SUM(F38:F39)</f>
        <v>76</v>
      </c>
      <c r="G37" s="106">
        <f t="shared" si="9"/>
        <v>152</v>
      </c>
      <c r="H37" s="106">
        <f t="shared" si="9"/>
        <v>70</v>
      </c>
      <c r="I37" s="106">
        <f t="shared" si="9"/>
        <v>0</v>
      </c>
      <c r="J37" s="106">
        <f t="shared" si="9"/>
        <v>0</v>
      </c>
      <c r="K37" s="106">
        <f t="shared" si="9"/>
        <v>0</v>
      </c>
      <c r="L37" s="106">
        <f t="shared" si="9"/>
        <v>52</v>
      </c>
      <c r="M37" s="106">
        <f t="shared" si="9"/>
        <v>100</v>
      </c>
      <c r="N37" s="106">
        <f t="shared" si="9"/>
        <v>0</v>
      </c>
      <c r="O37" s="106">
        <f t="shared" si="9"/>
        <v>0</v>
      </c>
      <c r="P37" s="106">
        <f t="shared" si="9"/>
        <v>0</v>
      </c>
      <c r="Q37" s="176">
        <f t="shared" si="9"/>
        <v>0</v>
      </c>
      <c r="R37" s="182">
        <f>G37-D37</f>
        <v>8</v>
      </c>
    </row>
    <row r="38" spans="1:18" s="36" customFormat="1" ht="24" customHeight="1">
      <c r="A38" s="23" t="s">
        <v>83</v>
      </c>
      <c r="B38" s="151" t="s">
        <v>89</v>
      </c>
      <c r="C38" s="37" t="s">
        <v>124</v>
      </c>
      <c r="D38" s="95"/>
      <c r="E38" s="94">
        <f>F38+G38</f>
        <v>159</v>
      </c>
      <c r="F38" s="96">
        <v>53</v>
      </c>
      <c r="G38" s="93">
        <f>SUM(I38:Q38)</f>
        <v>106</v>
      </c>
      <c r="H38" s="95">
        <v>26</v>
      </c>
      <c r="I38" s="95"/>
      <c r="J38" s="51"/>
      <c r="K38" s="51"/>
      <c r="L38" s="33">
        <v>26</v>
      </c>
      <c r="M38" s="97">
        <v>80</v>
      </c>
      <c r="N38" s="95"/>
      <c r="O38" s="95"/>
      <c r="P38" s="51"/>
      <c r="Q38" s="171"/>
      <c r="R38" s="185"/>
    </row>
    <row r="39" spans="1:18" s="36" customFormat="1" ht="26.25" customHeight="1" thickBot="1">
      <c r="A39" s="213" t="s">
        <v>84</v>
      </c>
      <c r="B39" s="152" t="s">
        <v>90</v>
      </c>
      <c r="C39" s="54" t="s">
        <v>124</v>
      </c>
      <c r="D39" s="98"/>
      <c r="E39" s="99">
        <f>F39+G39</f>
        <v>69</v>
      </c>
      <c r="F39" s="100">
        <v>23</v>
      </c>
      <c r="G39" s="101">
        <f>SUM(I39:Q39)</f>
        <v>46</v>
      </c>
      <c r="H39" s="98">
        <v>44</v>
      </c>
      <c r="I39" s="98"/>
      <c r="J39" s="50"/>
      <c r="K39" s="50"/>
      <c r="L39" s="49">
        <v>26</v>
      </c>
      <c r="M39" s="107">
        <v>20</v>
      </c>
      <c r="N39" s="98"/>
      <c r="O39" s="98"/>
      <c r="P39" s="50"/>
      <c r="Q39" s="177"/>
      <c r="R39" s="189"/>
    </row>
    <row r="40" spans="1:18" s="36" customFormat="1" ht="13.5" thickBot="1">
      <c r="A40" s="115" t="s">
        <v>2</v>
      </c>
      <c r="B40" s="78" t="s">
        <v>159</v>
      </c>
      <c r="C40" s="108"/>
      <c r="D40" s="109">
        <v>1488</v>
      </c>
      <c r="E40" s="110">
        <f aca="true" t="shared" si="10" ref="E40:R40">E41+E59</f>
        <v>3516</v>
      </c>
      <c r="F40" s="110">
        <f t="shared" si="10"/>
        <v>1172</v>
      </c>
      <c r="G40" s="110">
        <f t="shared" si="10"/>
        <v>2344</v>
      </c>
      <c r="H40" s="110">
        <f t="shared" si="10"/>
        <v>731</v>
      </c>
      <c r="I40" s="110">
        <f t="shared" si="10"/>
        <v>12</v>
      </c>
      <c r="J40" s="110">
        <f t="shared" si="10"/>
        <v>0</v>
      </c>
      <c r="K40" s="110">
        <f t="shared" si="10"/>
        <v>0</v>
      </c>
      <c r="L40" s="110">
        <f t="shared" si="10"/>
        <v>338</v>
      </c>
      <c r="M40" s="110">
        <f t="shared" si="10"/>
        <v>518</v>
      </c>
      <c r="N40" s="110">
        <f t="shared" si="10"/>
        <v>448</v>
      </c>
      <c r="O40" s="110">
        <f t="shared" si="10"/>
        <v>464</v>
      </c>
      <c r="P40" s="110">
        <f t="shared" si="10"/>
        <v>320</v>
      </c>
      <c r="Q40" s="178">
        <f t="shared" si="10"/>
        <v>256</v>
      </c>
      <c r="R40" s="120">
        <f t="shared" si="10"/>
        <v>856</v>
      </c>
    </row>
    <row r="41" spans="1:18" s="7" customFormat="1" ht="30.75" customHeight="1">
      <c r="A41" s="153" t="s">
        <v>17</v>
      </c>
      <c r="B41" s="162" t="s">
        <v>91</v>
      </c>
      <c r="C41" s="240" t="s">
        <v>197</v>
      </c>
      <c r="D41" s="60">
        <v>660</v>
      </c>
      <c r="E41" s="27">
        <f>G41+F41</f>
        <v>1828</v>
      </c>
      <c r="F41" s="27">
        <f aca="true" t="shared" si="11" ref="F41:Q41">SUM(F42:F58)</f>
        <v>609</v>
      </c>
      <c r="G41" s="27">
        <f t="shared" si="11"/>
        <v>1219</v>
      </c>
      <c r="H41" s="27">
        <f t="shared" si="11"/>
        <v>426</v>
      </c>
      <c r="I41" s="27">
        <f t="shared" si="11"/>
        <v>0</v>
      </c>
      <c r="J41" s="27">
        <f t="shared" si="11"/>
        <v>0</v>
      </c>
      <c r="K41" s="27">
        <f t="shared" si="11"/>
        <v>0</v>
      </c>
      <c r="L41" s="27">
        <f t="shared" si="11"/>
        <v>221</v>
      </c>
      <c r="M41" s="56">
        <f t="shared" si="11"/>
        <v>338</v>
      </c>
      <c r="N41" s="56">
        <f t="shared" si="11"/>
        <v>224</v>
      </c>
      <c r="O41" s="56">
        <f t="shared" si="11"/>
        <v>240</v>
      </c>
      <c r="P41" s="56">
        <f t="shared" si="11"/>
        <v>100</v>
      </c>
      <c r="Q41" s="122">
        <f t="shared" si="11"/>
        <v>96</v>
      </c>
      <c r="R41" s="188">
        <f>G41-D41</f>
        <v>559</v>
      </c>
    </row>
    <row r="42" spans="1:18" s="7" customFormat="1" ht="12.75">
      <c r="A42" s="23" t="s">
        <v>93</v>
      </c>
      <c r="B42" s="151" t="s">
        <v>102</v>
      </c>
      <c r="C42" s="37" t="s">
        <v>129</v>
      </c>
      <c r="D42" s="32"/>
      <c r="E42" s="29">
        <f aca="true" t="shared" si="12" ref="E42:E59">G42+F42</f>
        <v>228</v>
      </c>
      <c r="F42" s="31">
        <v>76</v>
      </c>
      <c r="G42" s="29">
        <f>SUM(J42:Q42)</f>
        <v>152</v>
      </c>
      <c r="H42" s="31">
        <v>120</v>
      </c>
      <c r="I42" s="31"/>
      <c r="J42" s="33"/>
      <c r="K42" s="33"/>
      <c r="L42" s="33"/>
      <c r="M42" s="33"/>
      <c r="N42" s="33">
        <v>42</v>
      </c>
      <c r="O42" s="33">
        <v>80</v>
      </c>
      <c r="P42" s="113">
        <v>30</v>
      </c>
      <c r="Q42" s="35"/>
      <c r="R42" s="183"/>
    </row>
    <row r="43" spans="1:18" s="7" customFormat="1" ht="12.75">
      <c r="A43" s="23" t="s">
        <v>94</v>
      </c>
      <c r="B43" s="151" t="s">
        <v>103</v>
      </c>
      <c r="C43" s="37" t="s">
        <v>128</v>
      </c>
      <c r="D43" s="32"/>
      <c r="E43" s="29">
        <f t="shared" si="12"/>
        <v>255</v>
      </c>
      <c r="F43" s="31">
        <v>85</v>
      </c>
      <c r="G43" s="29">
        <f aca="true" t="shared" si="13" ref="G43:G58">SUM(J43:Q43)</f>
        <v>170</v>
      </c>
      <c r="H43" s="31">
        <v>90</v>
      </c>
      <c r="I43" s="31"/>
      <c r="J43" s="33"/>
      <c r="K43" s="33"/>
      <c r="L43" s="33">
        <v>26</v>
      </c>
      <c r="M43" s="33">
        <v>40</v>
      </c>
      <c r="N43" s="33">
        <v>42</v>
      </c>
      <c r="O43" s="33">
        <v>32</v>
      </c>
      <c r="P43" s="112">
        <v>30</v>
      </c>
      <c r="Q43" s="35"/>
      <c r="R43" s="183"/>
    </row>
    <row r="44" spans="1:18" s="7" customFormat="1" ht="12.75">
      <c r="A44" s="23" t="s">
        <v>95</v>
      </c>
      <c r="B44" s="151" t="s">
        <v>134</v>
      </c>
      <c r="C44" s="37" t="s">
        <v>131</v>
      </c>
      <c r="D44" s="32"/>
      <c r="E44" s="29">
        <f t="shared" si="12"/>
        <v>138</v>
      </c>
      <c r="F44" s="31">
        <v>46</v>
      </c>
      <c r="G44" s="29">
        <f t="shared" si="13"/>
        <v>92</v>
      </c>
      <c r="H44" s="31">
        <v>31</v>
      </c>
      <c r="I44" s="31"/>
      <c r="J44" s="33"/>
      <c r="K44" s="33"/>
      <c r="L44" s="33">
        <v>52</v>
      </c>
      <c r="M44" s="34">
        <v>40</v>
      </c>
      <c r="N44" s="33"/>
      <c r="O44" s="33"/>
      <c r="P44" s="35"/>
      <c r="Q44" s="35"/>
      <c r="R44" s="183"/>
    </row>
    <row r="45" spans="1:18" s="7" customFormat="1" ht="25.5">
      <c r="A45" s="23" t="s">
        <v>97</v>
      </c>
      <c r="B45" s="151" t="s">
        <v>105</v>
      </c>
      <c r="C45" s="37" t="s">
        <v>126</v>
      </c>
      <c r="D45" s="32"/>
      <c r="E45" s="29">
        <f t="shared" si="12"/>
        <v>121</v>
      </c>
      <c r="F45" s="31">
        <v>40</v>
      </c>
      <c r="G45" s="29">
        <f t="shared" si="13"/>
        <v>81</v>
      </c>
      <c r="H45" s="31">
        <v>20</v>
      </c>
      <c r="I45" s="31"/>
      <c r="J45" s="33"/>
      <c r="K45" s="33"/>
      <c r="L45" s="33">
        <v>13</v>
      </c>
      <c r="M45" s="33">
        <v>40</v>
      </c>
      <c r="N45" s="38">
        <v>28</v>
      </c>
      <c r="O45" s="33"/>
      <c r="P45" s="35"/>
      <c r="Q45" s="35"/>
      <c r="R45" s="183"/>
    </row>
    <row r="46" spans="1:18" s="7" customFormat="1" ht="12.75">
      <c r="A46" s="23" t="s">
        <v>98</v>
      </c>
      <c r="B46" s="151" t="s">
        <v>104</v>
      </c>
      <c r="C46" s="37" t="s">
        <v>124</v>
      </c>
      <c r="D46" s="32"/>
      <c r="E46" s="29">
        <f t="shared" si="12"/>
        <v>174</v>
      </c>
      <c r="F46" s="31">
        <v>58</v>
      </c>
      <c r="G46" s="29">
        <f t="shared" si="13"/>
        <v>116</v>
      </c>
      <c r="H46" s="31">
        <v>26</v>
      </c>
      <c r="I46" s="31"/>
      <c r="J46" s="33"/>
      <c r="K46" s="33"/>
      <c r="L46" s="33">
        <v>52</v>
      </c>
      <c r="M46" s="38">
        <v>64</v>
      </c>
      <c r="N46" s="33"/>
      <c r="O46" s="33"/>
      <c r="P46" s="35"/>
      <c r="Q46" s="35"/>
      <c r="R46" s="183"/>
    </row>
    <row r="47" spans="1:18" s="7" customFormat="1" ht="25.5">
      <c r="A47" s="23" t="s">
        <v>99</v>
      </c>
      <c r="B47" s="151" t="s">
        <v>135</v>
      </c>
      <c r="C47" s="30" t="s">
        <v>123</v>
      </c>
      <c r="D47" s="32"/>
      <c r="E47" s="29">
        <f t="shared" si="12"/>
        <v>159</v>
      </c>
      <c r="F47" s="31">
        <v>53</v>
      </c>
      <c r="G47" s="29">
        <f t="shared" si="13"/>
        <v>106</v>
      </c>
      <c r="H47" s="31">
        <v>10</v>
      </c>
      <c r="I47" s="31"/>
      <c r="J47" s="33"/>
      <c r="K47" s="33"/>
      <c r="L47" s="33"/>
      <c r="M47" s="33"/>
      <c r="N47" s="33">
        <v>42</v>
      </c>
      <c r="O47" s="34">
        <v>64</v>
      </c>
      <c r="P47" s="35"/>
      <c r="Q47" s="35"/>
      <c r="R47" s="183"/>
    </row>
    <row r="48" spans="1:18" s="7" customFormat="1" ht="25.5">
      <c r="A48" s="23" t="s">
        <v>100</v>
      </c>
      <c r="B48" s="151" t="s">
        <v>106</v>
      </c>
      <c r="C48" s="37" t="s">
        <v>125</v>
      </c>
      <c r="D48" s="32"/>
      <c r="E48" s="29">
        <f t="shared" si="12"/>
        <v>96</v>
      </c>
      <c r="F48" s="31">
        <v>32</v>
      </c>
      <c r="G48" s="29">
        <f t="shared" si="13"/>
        <v>64</v>
      </c>
      <c r="H48" s="31">
        <v>10</v>
      </c>
      <c r="I48" s="31"/>
      <c r="J48" s="33"/>
      <c r="K48" s="33"/>
      <c r="L48" s="33"/>
      <c r="M48" s="33"/>
      <c r="N48" s="33"/>
      <c r="O48" s="33"/>
      <c r="P48" s="35"/>
      <c r="Q48" s="113">
        <v>64</v>
      </c>
      <c r="R48" s="183"/>
    </row>
    <row r="49" spans="1:18" s="7" customFormat="1" ht="12.75">
      <c r="A49" s="23" t="s">
        <v>101</v>
      </c>
      <c r="B49" s="151" t="s">
        <v>136</v>
      </c>
      <c r="C49" s="37" t="s">
        <v>127</v>
      </c>
      <c r="D49" s="32"/>
      <c r="E49" s="29">
        <f>G49+F49</f>
        <v>96</v>
      </c>
      <c r="F49" s="31">
        <v>32</v>
      </c>
      <c r="G49" s="29">
        <f>SUM(J49:Q49)</f>
        <v>64</v>
      </c>
      <c r="H49" s="31">
        <v>18</v>
      </c>
      <c r="I49" s="31"/>
      <c r="J49" s="33"/>
      <c r="K49" s="33"/>
      <c r="L49" s="33"/>
      <c r="M49" s="33"/>
      <c r="N49" s="33"/>
      <c r="O49" s="38">
        <v>64</v>
      </c>
      <c r="P49" s="35"/>
      <c r="Q49" s="35"/>
      <c r="R49" s="183"/>
    </row>
    <row r="50" spans="1:18" s="7" customFormat="1" ht="12.75">
      <c r="A50" s="24" t="s">
        <v>96</v>
      </c>
      <c r="B50" s="152" t="s">
        <v>37</v>
      </c>
      <c r="C50" s="37" t="s">
        <v>126</v>
      </c>
      <c r="D50" s="220">
        <v>68</v>
      </c>
      <c r="E50" s="218">
        <f>G50+F50</f>
        <v>102</v>
      </c>
      <c r="F50" s="219">
        <v>34</v>
      </c>
      <c r="G50" s="236">
        <f>SUM(J50:Q50)</f>
        <v>68</v>
      </c>
      <c r="H50" s="238">
        <v>16</v>
      </c>
      <c r="I50" s="220"/>
      <c r="J50" s="231"/>
      <c r="K50" s="231"/>
      <c r="L50" s="231"/>
      <c r="M50" s="231">
        <v>40</v>
      </c>
      <c r="N50" s="221">
        <v>28</v>
      </c>
      <c r="O50" s="231"/>
      <c r="P50" s="42"/>
      <c r="Q50" s="42"/>
      <c r="R50" s="184"/>
    </row>
    <row r="51" spans="1:18" s="7" customFormat="1" ht="20.25" customHeight="1" thickBot="1">
      <c r="A51" s="24"/>
      <c r="B51" s="152" t="s">
        <v>209</v>
      </c>
      <c r="C51" s="242"/>
      <c r="D51" s="220"/>
      <c r="E51" s="218">
        <f>G51+F51</f>
        <v>54</v>
      </c>
      <c r="F51" s="219">
        <v>18</v>
      </c>
      <c r="G51" s="218">
        <f>SUM(J51:Q51)</f>
        <v>36</v>
      </c>
      <c r="H51" s="219">
        <v>36</v>
      </c>
      <c r="I51" s="220"/>
      <c r="J51" s="231"/>
      <c r="K51" s="231"/>
      <c r="L51" s="231"/>
      <c r="M51" s="245">
        <v>36</v>
      </c>
      <c r="N51" s="231"/>
      <c r="O51" s="231"/>
      <c r="P51" s="231"/>
      <c r="Q51" s="42"/>
      <c r="R51" s="184"/>
    </row>
    <row r="52" spans="1:18" s="7" customFormat="1" ht="13.5" thickBot="1">
      <c r="A52" s="154"/>
      <c r="B52" s="163" t="s">
        <v>92</v>
      </c>
      <c r="C52" s="134"/>
      <c r="D52" s="115"/>
      <c r="E52" s="116"/>
      <c r="F52" s="117"/>
      <c r="G52" s="116"/>
      <c r="H52" s="117"/>
      <c r="I52" s="116"/>
      <c r="J52" s="116"/>
      <c r="K52" s="116"/>
      <c r="L52" s="116"/>
      <c r="M52" s="116"/>
      <c r="N52" s="116"/>
      <c r="O52" s="116"/>
      <c r="P52" s="116"/>
      <c r="Q52" s="179"/>
      <c r="R52" s="190"/>
    </row>
    <row r="53" spans="1:18" s="7" customFormat="1" ht="12.75">
      <c r="A53" s="23" t="s">
        <v>107</v>
      </c>
      <c r="B53" s="151" t="s">
        <v>148</v>
      </c>
      <c r="C53" s="30" t="s">
        <v>121</v>
      </c>
      <c r="D53" s="32"/>
      <c r="E53" s="29">
        <f t="shared" si="12"/>
        <v>58</v>
      </c>
      <c r="F53" s="31">
        <v>19</v>
      </c>
      <c r="G53" s="29">
        <f t="shared" si="13"/>
        <v>39</v>
      </c>
      <c r="H53" s="31"/>
      <c r="I53" s="29"/>
      <c r="J53" s="31"/>
      <c r="K53" s="31"/>
      <c r="L53" s="138">
        <v>39</v>
      </c>
      <c r="M53" s="31"/>
      <c r="N53" s="31"/>
      <c r="O53" s="31"/>
      <c r="P53" s="31"/>
      <c r="Q53" s="180"/>
      <c r="R53" s="191"/>
    </row>
    <row r="54" spans="1:18" s="7" customFormat="1" ht="25.5">
      <c r="A54" s="23" t="s">
        <v>108</v>
      </c>
      <c r="B54" s="151" t="s">
        <v>180</v>
      </c>
      <c r="C54" s="30" t="s">
        <v>130</v>
      </c>
      <c r="D54" s="32"/>
      <c r="E54" s="29">
        <f t="shared" si="12"/>
        <v>108</v>
      </c>
      <c r="F54" s="31">
        <v>36</v>
      </c>
      <c r="G54" s="29">
        <f t="shared" si="13"/>
        <v>72</v>
      </c>
      <c r="H54" s="31">
        <v>12</v>
      </c>
      <c r="I54" s="29"/>
      <c r="J54" s="31"/>
      <c r="K54" s="31"/>
      <c r="L54" s="31"/>
      <c r="M54" s="31"/>
      <c r="N54" s="31"/>
      <c r="O54" s="31"/>
      <c r="P54" s="31">
        <v>40</v>
      </c>
      <c r="Q54" s="246">
        <v>32</v>
      </c>
      <c r="R54" s="191"/>
    </row>
    <row r="55" spans="1:18" s="7" customFormat="1" ht="38.25">
      <c r="A55" s="23" t="s">
        <v>109</v>
      </c>
      <c r="B55" s="151" t="s">
        <v>151</v>
      </c>
      <c r="C55" s="37" t="s">
        <v>126</v>
      </c>
      <c r="D55" s="32"/>
      <c r="E55" s="29">
        <f t="shared" si="12"/>
        <v>69</v>
      </c>
      <c r="F55" s="31">
        <v>23</v>
      </c>
      <c r="G55" s="29">
        <f t="shared" si="13"/>
        <v>46</v>
      </c>
      <c r="H55" s="31">
        <v>9</v>
      </c>
      <c r="I55" s="29"/>
      <c r="J55" s="31"/>
      <c r="K55" s="31"/>
      <c r="L55" s="31"/>
      <c r="M55" s="31">
        <v>18</v>
      </c>
      <c r="N55" s="138">
        <v>28</v>
      </c>
      <c r="O55" s="31"/>
      <c r="P55" s="31"/>
      <c r="Q55" s="180"/>
      <c r="R55" s="191"/>
    </row>
    <row r="56" spans="1:18" s="7" customFormat="1" ht="12.75">
      <c r="A56" s="23" t="s">
        <v>110</v>
      </c>
      <c r="B56" s="151" t="s">
        <v>149</v>
      </c>
      <c r="C56" s="37" t="s">
        <v>126</v>
      </c>
      <c r="D56" s="32"/>
      <c r="E56" s="29">
        <f t="shared" si="12"/>
        <v>51</v>
      </c>
      <c r="F56" s="31">
        <v>17</v>
      </c>
      <c r="G56" s="29">
        <f t="shared" si="13"/>
        <v>34</v>
      </c>
      <c r="H56" s="31">
        <v>4</v>
      </c>
      <c r="I56" s="32"/>
      <c r="J56" s="33"/>
      <c r="K56" s="33"/>
      <c r="L56" s="33"/>
      <c r="M56" s="33">
        <v>20</v>
      </c>
      <c r="N56" s="38">
        <v>14</v>
      </c>
      <c r="O56" s="33"/>
      <c r="P56" s="33"/>
      <c r="Q56" s="35"/>
      <c r="R56" s="183"/>
    </row>
    <row r="57" spans="1:18" s="7" customFormat="1" ht="12.75">
      <c r="A57" s="23" t="s">
        <v>111</v>
      </c>
      <c r="B57" s="151" t="s">
        <v>43</v>
      </c>
      <c r="C57" s="30" t="s">
        <v>121</v>
      </c>
      <c r="D57" s="32"/>
      <c r="E57" s="29">
        <f t="shared" si="12"/>
        <v>59</v>
      </c>
      <c r="F57" s="31">
        <v>20</v>
      </c>
      <c r="G57" s="29">
        <f t="shared" si="13"/>
        <v>39</v>
      </c>
      <c r="H57" s="31">
        <v>12</v>
      </c>
      <c r="I57" s="32"/>
      <c r="J57" s="33"/>
      <c r="K57" s="33"/>
      <c r="L57" s="38">
        <v>39</v>
      </c>
      <c r="M57" s="33"/>
      <c r="N57" s="33"/>
      <c r="O57" s="33"/>
      <c r="P57" s="33"/>
      <c r="Q57" s="35"/>
      <c r="R57" s="183"/>
    </row>
    <row r="58" spans="1:18" s="7" customFormat="1" ht="13.5" thickBot="1">
      <c r="A58" s="24" t="s">
        <v>112</v>
      </c>
      <c r="B58" s="152" t="s">
        <v>152</v>
      </c>
      <c r="C58" s="135" t="s">
        <v>124</v>
      </c>
      <c r="D58" s="59"/>
      <c r="E58" s="114">
        <f t="shared" si="12"/>
        <v>60</v>
      </c>
      <c r="F58" s="118">
        <v>20</v>
      </c>
      <c r="G58" s="114">
        <f t="shared" si="13"/>
        <v>40</v>
      </c>
      <c r="H58" s="118">
        <v>12</v>
      </c>
      <c r="I58" s="119"/>
      <c r="J58" s="50"/>
      <c r="K58" s="50"/>
      <c r="L58" s="50"/>
      <c r="M58" s="104">
        <v>40</v>
      </c>
      <c r="N58" s="50"/>
      <c r="O58" s="50"/>
      <c r="P58" s="50"/>
      <c r="Q58" s="177"/>
      <c r="R58" s="184"/>
    </row>
    <row r="59" spans="1:18" s="7" customFormat="1" ht="15" thickBot="1">
      <c r="A59" s="155" t="s">
        <v>5</v>
      </c>
      <c r="B59" s="165" t="s">
        <v>3</v>
      </c>
      <c r="C59" s="115" t="s">
        <v>200</v>
      </c>
      <c r="D59" s="136">
        <v>828</v>
      </c>
      <c r="E59" s="116">
        <f t="shared" si="12"/>
        <v>1688</v>
      </c>
      <c r="F59" s="111">
        <f>F60+F67+F72</f>
        <v>563</v>
      </c>
      <c r="G59" s="111">
        <f aca="true" t="shared" si="14" ref="G59:Q59">G60+G67+G72</f>
        <v>1125</v>
      </c>
      <c r="H59" s="111">
        <f t="shared" si="14"/>
        <v>305</v>
      </c>
      <c r="I59" s="111">
        <f t="shared" si="14"/>
        <v>12</v>
      </c>
      <c r="J59" s="111">
        <f t="shared" si="14"/>
        <v>0</v>
      </c>
      <c r="K59" s="111">
        <f t="shared" si="14"/>
        <v>0</v>
      </c>
      <c r="L59" s="111">
        <f t="shared" si="14"/>
        <v>117</v>
      </c>
      <c r="M59" s="111">
        <f t="shared" si="14"/>
        <v>180</v>
      </c>
      <c r="N59" s="111">
        <f t="shared" si="14"/>
        <v>224</v>
      </c>
      <c r="O59" s="111">
        <f t="shared" si="14"/>
        <v>224</v>
      </c>
      <c r="P59" s="111">
        <f t="shared" si="14"/>
        <v>220</v>
      </c>
      <c r="Q59" s="111">
        <f t="shared" si="14"/>
        <v>160</v>
      </c>
      <c r="R59" s="120">
        <f>G59-D59</f>
        <v>297</v>
      </c>
    </row>
    <row r="60" spans="1:18" s="28" customFormat="1" ht="52.5" customHeight="1">
      <c r="A60" s="156" t="s">
        <v>18</v>
      </c>
      <c r="B60" s="166" t="s">
        <v>137</v>
      </c>
      <c r="C60" s="26" t="s">
        <v>185</v>
      </c>
      <c r="D60" s="67"/>
      <c r="E60" s="27">
        <f>SUM(E61:E64)</f>
        <v>1128</v>
      </c>
      <c r="F60" s="27">
        <f aca="true" t="shared" si="15" ref="F60:Q60">SUM(F61:F64)</f>
        <v>376</v>
      </c>
      <c r="G60" s="27">
        <f t="shared" si="15"/>
        <v>752</v>
      </c>
      <c r="H60" s="27">
        <f t="shared" si="15"/>
        <v>144</v>
      </c>
      <c r="I60" s="149">
        <v>12</v>
      </c>
      <c r="J60" s="27">
        <f t="shared" si="15"/>
        <v>0</v>
      </c>
      <c r="K60" s="27">
        <f t="shared" si="15"/>
        <v>0</v>
      </c>
      <c r="L60" s="27">
        <f t="shared" si="15"/>
        <v>0</v>
      </c>
      <c r="M60" s="27">
        <f t="shared" si="15"/>
        <v>100</v>
      </c>
      <c r="N60" s="149">
        <f t="shared" si="15"/>
        <v>224</v>
      </c>
      <c r="O60" s="149">
        <f t="shared" si="15"/>
        <v>224</v>
      </c>
      <c r="P60" s="27">
        <f t="shared" si="15"/>
        <v>140</v>
      </c>
      <c r="Q60" s="181">
        <f t="shared" si="15"/>
        <v>64</v>
      </c>
      <c r="R60" s="192"/>
    </row>
    <row r="61" spans="1:18" s="7" customFormat="1" ht="13.5" customHeight="1">
      <c r="A61" s="157" t="s">
        <v>19</v>
      </c>
      <c r="B61" s="151" t="s">
        <v>140</v>
      </c>
      <c r="C61" s="248" t="s">
        <v>128</v>
      </c>
      <c r="D61" s="86"/>
      <c r="E61" s="29">
        <f aca="true" t="shared" si="16" ref="E61:E66">SUM(F61:G61)</f>
        <v>408</v>
      </c>
      <c r="F61" s="31">
        <v>136</v>
      </c>
      <c r="G61" s="32">
        <f aca="true" t="shared" si="17" ref="G61:G66">SUM(J61:Q61)</f>
        <v>272</v>
      </c>
      <c r="H61" s="33">
        <v>42</v>
      </c>
      <c r="I61" s="31"/>
      <c r="J61" s="33"/>
      <c r="K61" s="33"/>
      <c r="L61" s="33"/>
      <c r="M61" s="33">
        <v>60</v>
      </c>
      <c r="N61" s="33">
        <v>56</v>
      </c>
      <c r="O61" s="33">
        <v>64</v>
      </c>
      <c r="P61" s="35">
        <v>60</v>
      </c>
      <c r="Q61" s="35">
        <v>32</v>
      </c>
      <c r="R61" s="183"/>
    </row>
    <row r="62" spans="1:18" s="7" customFormat="1" ht="27" customHeight="1">
      <c r="A62" s="157" t="s">
        <v>20</v>
      </c>
      <c r="B62" s="151" t="s">
        <v>141</v>
      </c>
      <c r="C62" s="249"/>
      <c r="D62" s="86"/>
      <c r="E62" s="29">
        <f t="shared" si="16"/>
        <v>186</v>
      </c>
      <c r="F62" s="31">
        <v>62</v>
      </c>
      <c r="G62" s="32">
        <f t="shared" si="17"/>
        <v>124</v>
      </c>
      <c r="H62" s="33">
        <v>38</v>
      </c>
      <c r="I62" s="31"/>
      <c r="J62" s="33"/>
      <c r="K62" s="33"/>
      <c r="L62" s="33"/>
      <c r="M62" s="33">
        <v>40</v>
      </c>
      <c r="N62" s="33">
        <v>84</v>
      </c>
      <c r="O62" s="33"/>
      <c r="P62" s="35"/>
      <c r="Q62" s="35"/>
      <c r="R62" s="183"/>
    </row>
    <row r="63" spans="1:18" s="7" customFormat="1" ht="13.5" customHeight="1">
      <c r="A63" s="157" t="s">
        <v>138</v>
      </c>
      <c r="B63" s="151" t="s">
        <v>142</v>
      </c>
      <c r="C63" s="249"/>
      <c r="D63" s="86"/>
      <c r="E63" s="29">
        <f t="shared" si="16"/>
        <v>267</v>
      </c>
      <c r="F63" s="31">
        <v>89</v>
      </c>
      <c r="G63" s="32">
        <f t="shared" si="17"/>
        <v>178</v>
      </c>
      <c r="H63" s="33">
        <v>34</v>
      </c>
      <c r="I63" s="31"/>
      <c r="J63" s="33"/>
      <c r="K63" s="33"/>
      <c r="L63" s="33"/>
      <c r="M63" s="33"/>
      <c r="N63" s="33">
        <v>42</v>
      </c>
      <c r="O63" s="33">
        <v>80</v>
      </c>
      <c r="P63" s="35">
        <v>40</v>
      </c>
      <c r="Q63" s="35">
        <v>16</v>
      </c>
      <c r="R63" s="183"/>
    </row>
    <row r="64" spans="1:18" s="7" customFormat="1" ht="25.5">
      <c r="A64" s="157" t="s">
        <v>139</v>
      </c>
      <c r="B64" s="167" t="s">
        <v>143</v>
      </c>
      <c r="C64" s="303"/>
      <c r="D64" s="86"/>
      <c r="E64" s="29">
        <f t="shared" si="16"/>
        <v>267</v>
      </c>
      <c r="F64" s="31">
        <v>89</v>
      </c>
      <c r="G64" s="32">
        <f t="shared" si="17"/>
        <v>178</v>
      </c>
      <c r="H64" s="33">
        <v>30</v>
      </c>
      <c r="I64" s="31"/>
      <c r="J64" s="33"/>
      <c r="K64" s="33"/>
      <c r="L64" s="33"/>
      <c r="M64" s="33"/>
      <c r="N64" s="33">
        <v>42</v>
      </c>
      <c r="O64" s="33">
        <v>80</v>
      </c>
      <c r="P64" s="35">
        <v>40</v>
      </c>
      <c r="Q64" s="35">
        <v>16</v>
      </c>
      <c r="R64" s="183"/>
    </row>
    <row r="65" spans="1:18" s="7" customFormat="1" ht="12.75">
      <c r="A65" s="158" t="s">
        <v>21</v>
      </c>
      <c r="B65" s="151" t="s">
        <v>6</v>
      </c>
      <c r="C65" s="37" t="s">
        <v>126</v>
      </c>
      <c r="D65" s="86"/>
      <c r="E65" s="29">
        <f t="shared" si="16"/>
        <v>108</v>
      </c>
      <c r="F65" s="31"/>
      <c r="G65" s="32">
        <f t="shared" si="17"/>
        <v>108</v>
      </c>
      <c r="H65" s="33"/>
      <c r="I65" s="16"/>
      <c r="J65" s="33"/>
      <c r="K65" s="33"/>
      <c r="L65" s="33"/>
      <c r="M65" s="33"/>
      <c r="N65" s="38">
        <v>108</v>
      </c>
      <c r="O65" s="33"/>
      <c r="P65" s="35"/>
      <c r="Q65" s="35"/>
      <c r="R65" s="193"/>
    </row>
    <row r="66" spans="1:18" s="7" customFormat="1" ht="13.5" thickBot="1">
      <c r="A66" s="159" t="s">
        <v>22</v>
      </c>
      <c r="B66" s="152" t="s">
        <v>7</v>
      </c>
      <c r="C66" s="30" t="s">
        <v>129</v>
      </c>
      <c r="D66" s="87"/>
      <c r="E66" s="55">
        <f t="shared" si="16"/>
        <v>576</v>
      </c>
      <c r="F66" s="57"/>
      <c r="G66" s="32">
        <f t="shared" si="17"/>
        <v>576</v>
      </c>
      <c r="H66" s="215"/>
      <c r="I66" s="49"/>
      <c r="J66" s="49"/>
      <c r="K66" s="49"/>
      <c r="L66" s="49"/>
      <c r="M66" s="49"/>
      <c r="N66" s="49"/>
      <c r="O66" s="49">
        <v>288</v>
      </c>
      <c r="P66" s="42">
        <v>216</v>
      </c>
      <c r="Q66" s="147">
        <v>72</v>
      </c>
      <c r="R66" s="194"/>
    </row>
    <row r="67" spans="1:18" s="7" customFormat="1" ht="54.75" customHeight="1">
      <c r="A67" s="156" t="s">
        <v>38</v>
      </c>
      <c r="B67" s="166" t="s">
        <v>145</v>
      </c>
      <c r="C67" s="26" t="s">
        <v>198</v>
      </c>
      <c r="D67" s="67"/>
      <c r="E67" s="27">
        <f>E69+E68</f>
        <v>264</v>
      </c>
      <c r="F67" s="27">
        <f>F69+F68</f>
        <v>88</v>
      </c>
      <c r="G67" s="27">
        <f>G69+G68</f>
        <v>176</v>
      </c>
      <c r="H67" s="27">
        <f aca="true" t="shared" si="18" ref="H67:Q67">H69+H68</f>
        <v>62</v>
      </c>
      <c r="I67" s="27"/>
      <c r="J67" s="27">
        <f t="shared" si="18"/>
        <v>0</v>
      </c>
      <c r="K67" s="27">
        <f t="shared" si="18"/>
        <v>0</v>
      </c>
      <c r="L67" s="27">
        <f t="shared" si="18"/>
        <v>0</v>
      </c>
      <c r="M67" s="27">
        <f t="shared" si="18"/>
        <v>0</v>
      </c>
      <c r="N67" s="27">
        <f t="shared" si="18"/>
        <v>0</v>
      </c>
      <c r="O67" s="27">
        <f t="shared" si="18"/>
        <v>0</v>
      </c>
      <c r="P67" s="27">
        <f t="shared" si="18"/>
        <v>80</v>
      </c>
      <c r="Q67" s="181">
        <f t="shared" si="18"/>
        <v>96</v>
      </c>
      <c r="R67" s="182"/>
    </row>
    <row r="68" spans="1:18" s="7" customFormat="1" ht="25.5">
      <c r="A68" s="157" t="s">
        <v>47</v>
      </c>
      <c r="B68" s="164" t="s">
        <v>146</v>
      </c>
      <c r="C68" s="250" t="s">
        <v>130</v>
      </c>
      <c r="D68" s="121"/>
      <c r="E68" s="29">
        <f>SUM(F68:G68)</f>
        <v>132</v>
      </c>
      <c r="F68" s="58">
        <v>44</v>
      </c>
      <c r="G68" s="32">
        <f>SUM(J68:Q68)</f>
        <v>88</v>
      </c>
      <c r="H68" s="214">
        <v>30</v>
      </c>
      <c r="I68" s="56"/>
      <c r="J68" s="56"/>
      <c r="K68" s="56"/>
      <c r="L68" s="56"/>
      <c r="M68" s="56"/>
      <c r="N68" s="56"/>
      <c r="O68" s="56"/>
      <c r="P68" s="70">
        <v>40</v>
      </c>
      <c r="Q68" s="70">
        <v>48</v>
      </c>
      <c r="R68" s="188"/>
    </row>
    <row r="69" spans="1:18" s="7" customFormat="1" ht="38.25" customHeight="1">
      <c r="A69" s="157" t="s">
        <v>144</v>
      </c>
      <c r="B69" s="168" t="s">
        <v>147</v>
      </c>
      <c r="C69" s="296"/>
      <c r="D69" s="16"/>
      <c r="E69" s="29">
        <f>SUM(F69:G69)</f>
        <v>132</v>
      </c>
      <c r="F69" s="58">
        <v>44</v>
      </c>
      <c r="G69" s="32">
        <f>SUM(J69:Q69)</f>
        <v>88</v>
      </c>
      <c r="H69" s="33">
        <v>32</v>
      </c>
      <c r="I69" s="31"/>
      <c r="J69" s="33"/>
      <c r="K69" s="33"/>
      <c r="L69" s="33"/>
      <c r="M69" s="33"/>
      <c r="N69" s="33"/>
      <c r="O69" s="33"/>
      <c r="P69" s="35">
        <v>40</v>
      </c>
      <c r="Q69" s="35">
        <v>48</v>
      </c>
      <c r="R69" s="183"/>
    </row>
    <row r="70" spans="1:18" s="7" customFormat="1" ht="12.75" customHeight="1">
      <c r="A70" s="158" t="s">
        <v>23</v>
      </c>
      <c r="B70" s="151" t="s">
        <v>6</v>
      </c>
      <c r="C70" s="250" t="s">
        <v>196</v>
      </c>
      <c r="D70" s="16"/>
      <c r="E70" s="29">
        <f aca="true" t="shared" si="19" ref="E70:E75">SUM(F70:G70)</f>
        <v>36</v>
      </c>
      <c r="F70" s="31"/>
      <c r="G70" s="32">
        <f>SUM(J70:Q70)</f>
        <v>36</v>
      </c>
      <c r="H70" s="33"/>
      <c r="I70" s="33"/>
      <c r="J70" s="33"/>
      <c r="K70" s="33"/>
      <c r="L70" s="33"/>
      <c r="M70" s="33"/>
      <c r="N70" s="33"/>
      <c r="O70" s="33"/>
      <c r="P70" s="35"/>
      <c r="Q70" s="113">
        <v>36</v>
      </c>
      <c r="R70" s="183"/>
    </row>
    <row r="71" spans="1:18" s="7" customFormat="1" ht="27.75" customHeight="1" thickBot="1">
      <c r="A71" s="160" t="s">
        <v>24</v>
      </c>
      <c r="B71" s="169" t="s">
        <v>7</v>
      </c>
      <c r="C71" s="251"/>
      <c r="D71" s="17"/>
      <c r="E71" s="74">
        <f t="shared" si="19"/>
        <v>36</v>
      </c>
      <c r="F71" s="75"/>
      <c r="G71" s="32">
        <f>SUM(J71:Q71)</f>
        <v>36</v>
      </c>
      <c r="H71" s="215"/>
      <c r="I71" s="48"/>
      <c r="J71" s="48"/>
      <c r="K71" s="48"/>
      <c r="L71" s="48"/>
      <c r="M71" s="48"/>
      <c r="N71" s="48"/>
      <c r="O71" s="48"/>
      <c r="P71" s="123"/>
      <c r="Q71" s="148">
        <v>36</v>
      </c>
      <c r="R71" s="186"/>
    </row>
    <row r="72" spans="1:18" s="7" customFormat="1" ht="54">
      <c r="A72" s="156" t="s">
        <v>39</v>
      </c>
      <c r="B72" s="166" t="s">
        <v>202</v>
      </c>
      <c r="C72" s="26" t="s">
        <v>181</v>
      </c>
      <c r="D72" s="67"/>
      <c r="E72" s="27">
        <f aca="true" t="shared" si="20" ref="E72:Q72">SUM(E73:E73)</f>
        <v>296</v>
      </c>
      <c r="F72" s="27">
        <f t="shared" si="20"/>
        <v>99</v>
      </c>
      <c r="G72" s="27">
        <f t="shared" si="20"/>
        <v>197</v>
      </c>
      <c r="H72" s="27">
        <f t="shared" si="20"/>
        <v>99</v>
      </c>
      <c r="I72" s="27">
        <f t="shared" si="20"/>
        <v>0</v>
      </c>
      <c r="J72" s="27">
        <f t="shared" si="20"/>
        <v>0</v>
      </c>
      <c r="K72" s="27">
        <f t="shared" si="20"/>
        <v>0</v>
      </c>
      <c r="L72" s="27">
        <f t="shared" si="20"/>
        <v>117</v>
      </c>
      <c r="M72" s="27">
        <f t="shared" si="20"/>
        <v>80</v>
      </c>
      <c r="N72" s="27">
        <f t="shared" si="20"/>
        <v>0</v>
      </c>
      <c r="O72" s="27">
        <f t="shared" si="20"/>
        <v>0</v>
      </c>
      <c r="P72" s="27">
        <f t="shared" si="20"/>
        <v>0</v>
      </c>
      <c r="Q72" s="170">
        <f t="shared" si="20"/>
        <v>0</v>
      </c>
      <c r="R72" s="195"/>
    </row>
    <row r="73" spans="1:18" s="7" customFormat="1" ht="25.5" customHeight="1">
      <c r="A73" s="161" t="s">
        <v>40</v>
      </c>
      <c r="B73" s="168" t="s">
        <v>195</v>
      </c>
      <c r="C73" s="248" t="s">
        <v>131</v>
      </c>
      <c r="D73" s="121"/>
      <c r="E73" s="68">
        <f t="shared" si="19"/>
        <v>296</v>
      </c>
      <c r="F73" s="58">
        <v>99</v>
      </c>
      <c r="G73" s="69">
        <f>SUM(J73:Q73)</f>
        <v>197</v>
      </c>
      <c r="H73" s="217">
        <v>99</v>
      </c>
      <c r="I73" s="56"/>
      <c r="J73" s="56"/>
      <c r="K73" s="56"/>
      <c r="L73" s="58">
        <v>117</v>
      </c>
      <c r="M73" s="139">
        <v>80</v>
      </c>
      <c r="N73" s="56"/>
      <c r="O73" s="56"/>
      <c r="P73" s="122"/>
      <c r="Q73" s="122"/>
      <c r="R73" s="185"/>
    </row>
    <row r="74" spans="1:18" s="73" customFormat="1" ht="12.75">
      <c r="A74" s="158" t="s">
        <v>41</v>
      </c>
      <c r="B74" s="151" t="s">
        <v>6</v>
      </c>
      <c r="C74" s="249"/>
      <c r="D74" s="16"/>
      <c r="E74" s="55">
        <f t="shared" si="19"/>
        <v>72</v>
      </c>
      <c r="F74" s="58"/>
      <c r="G74" s="124">
        <f>SUM(J74:Q74)</f>
        <v>72</v>
      </c>
      <c r="H74" s="71"/>
      <c r="I74" s="31"/>
      <c r="J74" s="71"/>
      <c r="K74" s="71"/>
      <c r="L74" s="71">
        <v>72</v>
      </c>
      <c r="M74" s="71"/>
      <c r="N74" s="71"/>
      <c r="O74" s="71"/>
      <c r="P74" s="72"/>
      <c r="Q74" s="72"/>
      <c r="R74" s="196"/>
    </row>
    <row r="75" spans="1:18" s="7" customFormat="1" ht="13.5" thickBot="1">
      <c r="A75" s="159" t="s">
        <v>42</v>
      </c>
      <c r="B75" s="152" t="s">
        <v>7</v>
      </c>
      <c r="C75" s="249"/>
      <c r="D75" s="18"/>
      <c r="E75" s="55">
        <f t="shared" si="19"/>
        <v>180</v>
      </c>
      <c r="F75" s="57"/>
      <c r="G75" s="124">
        <f>SUM(J75:Q75)</f>
        <v>180</v>
      </c>
      <c r="H75" s="216"/>
      <c r="I75" s="49"/>
      <c r="J75" s="49"/>
      <c r="K75" s="49"/>
      <c r="L75" s="49">
        <v>72</v>
      </c>
      <c r="M75" s="49">
        <v>108</v>
      </c>
      <c r="N75" s="49"/>
      <c r="O75" s="49"/>
      <c r="P75" s="42"/>
      <c r="Q75" s="42"/>
      <c r="R75" s="194"/>
    </row>
    <row r="76" spans="1:18" s="7" customFormat="1" ht="29.25" thickBot="1">
      <c r="A76" s="279" t="s">
        <v>46</v>
      </c>
      <c r="B76" s="280"/>
      <c r="C76" s="228" t="s">
        <v>207</v>
      </c>
      <c r="D76" s="229"/>
      <c r="E76" s="111">
        <f>E40+E37+E32+E9</f>
        <v>6480</v>
      </c>
      <c r="F76" s="111">
        <f>F40+F37+F32+F9</f>
        <v>2160</v>
      </c>
      <c r="G76" s="111">
        <f>G40+G37+G32+G9</f>
        <v>4320</v>
      </c>
      <c r="H76" s="111">
        <f>H40+H37+H32+H9</f>
        <v>1803</v>
      </c>
      <c r="I76" s="111">
        <f>I40+I37+I32+I9</f>
        <v>12</v>
      </c>
      <c r="J76" s="230">
        <f>J79+J81+J82</f>
        <v>612</v>
      </c>
      <c r="K76" s="230">
        <f aca="true" t="shared" si="21" ref="K76:Q76">K79+K81+K82</f>
        <v>792</v>
      </c>
      <c r="L76" s="230">
        <f t="shared" si="21"/>
        <v>612</v>
      </c>
      <c r="M76" s="230">
        <f t="shared" si="21"/>
        <v>828</v>
      </c>
      <c r="N76" s="230">
        <f t="shared" si="21"/>
        <v>612</v>
      </c>
      <c r="O76" s="230">
        <f t="shared" si="21"/>
        <v>864</v>
      </c>
      <c r="P76" s="230">
        <f t="shared" si="21"/>
        <v>576</v>
      </c>
      <c r="Q76" s="230">
        <f t="shared" si="21"/>
        <v>432</v>
      </c>
      <c r="R76" s="230">
        <f>R40+R37+R32+R9</f>
        <v>864</v>
      </c>
    </row>
    <row r="77" spans="1:18" s="7" customFormat="1" ht="13.5" thickBot="1">
      <c r="A77" s="197" t="s">
        <v>153</v>
      </c>
      <c r="B77" s="198" t="s">
        <v>154</v>
      </c>
      <c r="C77" s="125"/>
      <c r="D77" s="126"/>
      <c r="E77" s="127"/>
      <c r="F77" s="128"/>
      <c r="G77" s="126"/>
      <c r="H77" s="126"/>
      <c r="I77" s="129"/>
      <c r="J77" s="137"/>
      <c r="K77" s="137"/>
      <c r="L77" s="137"/>
      <c r="M77" s="137"/>
      <c r="N77" s="137"/>
      <c r="O77" s="137"/>
      <c r="P77" s="137"/>
      <c r="Q77" s="200" t="s">
        <v>190</v>
      </c>
      <c r="R77" s="143"/>
    </row>
    <row r="78" spans="1:18" s="7" customFormat="1" ht="13.5" thickBot="1">
      <c r="A78" s="142" t="s">
        <v>25</v>
      </c>
      <c r="B78" s="199" t="s">
        <v>132</v>
      </c>
      <c r="C78" s="53"/>
      <c r="D78" s="53"/>
      <c r="E78" s="130"/>
      <c r="F78" s="131"/>
      <c r="G78" s="125"/>
      <c r="H78" s="125"/>
      <c r="I78" s="53"/>
      <c r="J78" s="132"/>
      <c r="K78" s="132"/>
      <c r="L78" s="132"/>
      <c r="M78" s="132"/>
      <c r="N78" s="132"/>
      <c r="O78" s="132"/>
      <c r="P78" s="132"/>
      <c r="Q78" s="200" t="s">
        <v>191</v>
      </c>
      <c r="R78" s="144"/>
    </row>
    <row r="79" spans="1:18" s="7" customFormat="1" ht="12.75">
      <c r="A79" s="276" t="s">
        <v>48</v>
      </c>
      <c r="B79" s="277"/>
      <c r="C79" s="277"/>
      <c r="D79" s="277"/>
      <c r="E79" s="277"/>
      <c r="F79" s="278"/>
      <c r="G79" s="287">
        <f>SUM(J79:Q80)</f>
        <v>4320</v>
      </c>
      <c r="H79" s="61"/>
      <c r="I79" s="272" t="s">
        <v>27</v>
      </c>
      <c r="J79" s="274">
        <f aca="true" t="shared" si="22" ref="J79:Q79">SUM(J9,J32,J37,J41,J59)</f>
        <v>612</v>
      </c>
      <c r="K79" s="274">
        <f t="shared" si="22"/>
        <v>792</v>
      </c>
      <c r="L79" s="274">
        <f t="shared" si="22"/>
        <v>468</v>
      </c>
      <c r="M79" s="274">
        <f t="shared" si="22"/>
        <v>720</v>
      </c>
      <c r="N79" s="274">
        <f t="shared" si="22"/>
        <v>504</v>
      </c>
      <c r="O79" s="274">
        <f t="shared" si="22"/>
        <v>576</v>
      </c>
      <c r="P79" s="274">
        <f t="shared" si="22"/>
        <v>360</v>
      </c>
      <c r="Q79" s="274">
        <f t="shared" si="22"/>
        <v>288</v>
      </c>
      <c r="R79" s="145"/>
    </row>
    <row r="80" spans="1:18" s="7" customFormat="1" ht="21" customHeight="1" thickBot="1">
      <c r="A80" s="281"/>
      <c r="B80" s="282"/>
      <c r="C80" s="282"/>
      <c r="D80" s="282"/>
      <c r="E80" s="282"/>
      <c r="F80" s="283"/>
      <c r="G80" s="288"/>
      <c r="H80" s="62"/>
      <c r="I80" s="273"/>
      <c r="J80" s="275"/>
      <c r="K80" s="275"/>
      <c r="L80" s="290"/>
      <c r="M80" s="275"/>
      <c r="N80" s="275"/>
      <c r="O80" s="275"/>
      <c r="P80" s="275"/>
      <c r="Q80" s="275"/>
      <c r="R80" s="145"/>
    </row>
    <row r="81" spans="1:18" s="7" customFormat="1" ht="45.75" thickBot="1">
      <c r="A81" s="284" t="s">
        <v>192</v>
      </c>
      <c r="B81" s="285"/>
      <c r="C81" s="285"/>
      <c r="D81" s="285"/>
      <c r="E81" s="285"/>
      <c r="F81" s="286"/>
      <c r="G81" s="289">
        <f>SUM(J81:Q82)</f>
        <v>1008</v>
      </c>
      <c r="H81" s="19"/>
      <c r="I81" s="20" t="s">
        <v>28</v>
      </c>
      <c r="J81" s="10">
        <f>SUM(J65,J70,J74)</f>
        <v>0</v>
      </c>
      <c r="K81" s="10">
        <f aca="true" t="shared" si="23" ref="K81:Q81">SUM(K65,K70,K74)</f>
        <v>0</v>
      </c>
      <c r="L81" s="10">
        <f t="shared" si="23"/>
        <v>72</v>
      </c>
      <c r="M81" s="10">
        <f t="shared" si="23"/>
        <v>0</v>
      </c>
      <c r="N81" s="10">
        <f t="shared" si="23"/>
        <v>108</v>
      </c>
      <c r="O81" s="10">
        <f t="shared" si="23"/>
        <v>0</v>
      </c>
      <c r="P81" s="10">
        <f t="shared" si="23"/>
        <v>0</v>
      </c>
      <c r="Q81" s="10">
        <f t="shared" si="23"/>
        <v>36</v>
      </c>
      <c r="R81" s="145"/>
    </row>
    <row r="82" spans="1:18" s="7" customFormat="1" ht="57" thickBot="1">
      <c r="A82" s="64"/>
      <c r="B82" s="65"/>
      <c r="C82" s="65"/>
      <c r="D82" s="65"/>
      <c r="E82" s="65"/>
      <c r="F82" s="66"/>
      <c r="G82" s="288"/>
      <c r="H82" s="19"/>
      <c r="I82" s="20" t="s">
        <v>29</v>
      </c>
      <c r="J82" s="10">
        <f>SUM(J66,J71,J75)</f>
        <v>0</v>
      </c>
      <c r="K82" s="10">
        <f aca="true" t="shared" si="24" ref="K82:Q82">SUM(K66,K71,K75)</f>
        <v>0</v>
      </c>
      <c r="L82" s="10">
        <f t="shared" si="24"/>
        <v>72</v>
      </c>
      <c r="M82" s="10">
        <f t="shared" si="24"/>
        <v>108</v>
      </c>
      <c r="N82" s="10">
        <f t="shared" si="24"/>
        <v>0</v>
      </c>
      <c r="O82" s="10">
        <f t="shared" si="24"/>
        <v>288</v>
      </c>
      <c r="P82" s="10">
        <f t="shared" si="24"/>
        <v>216</v>
      </c>
      <c r="Q82" s="10">
        <f t="shared" si="24"/>
        <v>108</v>
      </c>
      <c r="R82" s="145"/>
    </row>
    <row r="83" spans="1:18" s="7" customFormat="1" ht="57" thickBot="1">
      <c r="A83" s="269" t="s">
        <v>26</v>
      </c>
      <c r="B83" s="270"/>
      <c r="C83" s="270"/>
      <c r="D83" s="270"/>
      <c r="E83" s="270"/>
      <c r="F83" s="271"/>
      <c r="G83" s="141"/>
      <c r="H83" s="63"/>
      <c r="I83" s="21" t="s">
        <v>113</v>
      </c>
      <c r="J83" s="22"/>
      <c r="K83" s="22"/>
      <c r="L83" s="22"/>
      <c r="M83" s="22"/>
      <c r="N83" s="22"/>
      <c r="O83" s="22"/>
      <c r="P83" s="22"/>
      <c r="Q83" s="201" t="s">
        <v>190</v>
      </c>
      <c r="R83" s="145"/>
    </row>
    <row r="84" spans="5:18" s="7" customFormat="1" ht="51" customHeight="1" thickBot="1">
      <c r="E84" s="88"/>
      <c r="F84" s="89"/>
      <c r="G84" s="140" t="s">
        <v>182</v>
      </c>
      <c r="H84" s="28"/>
      <c r="J84" s="202" t="s">
        <v>187</v>
      </c>
      <c r="K84" s="202" t="s">
        <v>208</v>
      </c>
      <c r="L84" s="202" t="s">
        <v>199</v>
      </c>
      <c r="M84" s="202" t="s">
        <v>150</v>
      </c>
      <c r="N84" s="202" t="s">
        <v>116</v>
      </c>
      <c r="O84" s="202" t="s">
        <v>193</v>
      </c>
      <c r="P84" s="202" t="s">
        <v>201</v>
      </c>
      <c r="Q84" s="202" t="s">
        <v>186</v>
      </c>
      <c r="R84" s="146"/>
    </row>
    <row r="85" spans="5:8" s="6" customFormat="1" ht="12.75">
      <c r="E85" s="90"/>
      <c r="F85" s="91"/>
      <c r="G85" s="92"/>
      <c r="H85" s="92"/>
    </row>
    <row r="87" spans="1:18" ht="12.75">
      <c r="A87" t="s">
        <v>210</v>
      </c>
      <c r="B87" s="247"/>
      <c r="D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</row>
  </sheetData>
  <sheetProtection/>
  <mergeCells count="47">
    <mergeCell ref="D20:D21"/>
    <mergeCell ref="A1:R1"/>
    <mergeCell ref="C61:C64"/>
    <mergeCell ref="A2:A7"/>
    <mergeCell ref="C2:C7"/>
    <mergeCell ref="B2:B7"/>
    <mergeCell ref="E2:I3"/>
    <mergeCell ref="G4:I4"/>
    <mergeCell ref="D2:D7"/>
    <mergeCell ref="G5:G7"/>
    <mergeCell ref="D11:D12"/>
    <mergeCell ref="K79:K80"/>
    <mergeCell ref="A30:B30"/>
    <mergeCell ref="C28:C29"/>
    <mergeCell ref="E28:E29"/>
    <mergeCell ref="F28:F29"/>
    <mergeCell ref="G28:G29"/>
    <mergeCell ref="J28:J29"/>
    <mergeCell ref="K28:K29"/>
    <mergeCell ref="C68:C69"/>
    <mergeCell ref="P79:P80"/>
    <mergeCell ref="Q79:Q80"/>
    <mergeCell ref="L4:M4"/>
    <mergeCell ref="L79:L80"/>
    <mergeCell ref="M79:M80"/>
    <mergeCell ref="P4:Q4"/>
    <mergeCell ref="O79:O80"/>
    <mergeCell ref="N79:N80"/>
    <mergeCell ref="A83:F83"/>
    <mergeCell ref="I79:I80"/>
    <mergeCell ref="J79:J80"/>
    <mergeCell ref="A79:F79"/>
    <mergeCell ref="A76:B76"/>
    <mergeCell ref="A80:F80"/>
    <mergeCell ref="A81:F81"/>
    <mergeCell ref="G79:G80"/>
    <mergeCell ref="G81:G82"/>
    <mergeCell ref="C73:C75"/>
    <mergeCell ref="C70:C71"/>
    <mergeCell ref="R2:R7"/>
    <mergeCell ref="E4:E7"/>
    <mergeCell ref="F4:F7"/>
    <mergeCell ref="J4:K4"/>
    <mergeCell ref="N4:O4"/>
    <mergeCell ref="H5:H7"/>
    <mergeCell ref="J2:Q3"/>
    <mergeCell ref="I5:I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компьютерра</cp:lastModifiedBy>
  <cp:lastPrinted>2018-07-23T10:56:50Z</cp:lastPrinted>
  <dcterms:created xsi:type="dcterms:W3CDTF">2011-05-12T15:25:58Z</dcterms:created>
  <dcterms:modified xsi:type="dcterms:W3CDTF">2018-09-23T09:23:26Z</dcterms:modified>
  <cp:category/>
  <cp:version/>
  <cp:contentType/>
  <cp:contentStatus/>
</cp:coreProperties>
</file>